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300"/>
  </bookViews>
  <sheets>
    <sheet name="sve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7" i="12" l="1"/>
  <c r="F138" i="12"/>
  <c r="F139" i="12"/>
  <c r="F142" i="12"/>
  <c r="F143" i="12"/>
  <c r="F150" i="12"/>
  <c r="F153" i="12"/>
  <c r="F156" i="12"/>
  <c r="F160" i="12"/>
  <c r="F167" i="12"/>
  <c r="F169" i="12"/>
  <c r="F170" i="12"/>
  <c r="F171" i="12"/>
  <c r="F174" i="12"/>
  <c r="F176" i="12"/>
  <c r="F181" i="12"/>
  <c r="F78" i="12"/>
  <c r="F80" i="12"/>
  <c r="F82" i="12"/>
  <c r="F66" i="12"/>
  <c r="F64" i="12"/>
  <c r="G15" i="12"/>
  <c r="F134" i="12" l="1"/>
  <c r="F133" i="12"/>
  <c r="F132" i="12"/>
  <c r="F93" i="12"/>
  <c r="F76" i="12"/>
  <c r="F62" i="12"/>
  <c r="F60" i="12"/>
  <c r="F50" i="12"/>
  <c r="F49" i="12"/>
  <c r="F48" i="12"/>
  <c r="F44" i="12"/>
  <c r="F43" i="12"/>
  <c r="F42" i="12"/>
  <c r="F35" i="12"/>
  <c r="F32" i="12"/>
  <c r="F31" i="12"/>
  <c r="F30" i="12"/>
  <c r="F29" i="12"/>
  <c r="F28" i="12"/>
  <c r="F11" i="12"/>
  <c r="F10" i="12" s="1"/>
  <c r="F13" i="12"/>
  <c r="F16" i="12"/>
  <c r="F15" i="12"/>
  <c r="G181" i="12"/>
  <c r="G179" i="12"/>
  <c r="G176" i="12"/>
  <c r="G174" i="12"/>
  <c r="G169" i="12"/>
  <c r="G171" i="12"/>
  <c r="G170" i="12"/>
  <c r="G167" i="12"/>
  <c r="G160" i="12"/>
  <c r="G156" i="12"/>
  <c r="G153" i="12"/>
  <c r="G150" i="12"/>
  <c r="G146" i="12"/>
  <c r="G143" i="12"/>
  <c r="G142" i="12"/>
  <c r="G139" i="12"/>
  <c r="G138" i="12"/>
  <c r="G137" i="12"/>
  <c r="G134" i="12"/>
  <c r="G133" i="12"/>
  <c r="G132" i="12"/>
  <c r="G119" i="12"/>
  <c r="G117" i="12"/>
  <c r="G113" i="12"/>
  <c r="G105" i="12"/>
  <c r="G101" i="12"/>
  <c r="G93" i="12"/>
  <c r="G85" i="12"/>
  <c r="G83" i="12"/>
  <c r="G82" i="12"/>
  <c r="G80" i="12"/>
  <c r="G78" i="12"/>
  <c r="G76" i="12"/>
  <c r="G69" i="12"/>
  <c r="G67" i="12"/>
  <c r="G66" i="12"/>
  <c r="G64" i="12"/>
  <c r="G62" i="12"/>
  <c r="G60" i="12"/>
  <c r="G50" i="12"/>
  <c r="G49" i="12"/>
  <c r="G48" i="12"/>
  <c r="G46" i="12"/>
  <c r="G45" i="12"/>
  <c r="G44" i="12"/>
  <c r="G43" i="12"/>
  <c r="G42" i="12"/>
  <c r="G35" i="12"/>
  <c r="G33" i="12"/>
  <c r="G32" i="12"/>
  <c r="G31" i="12"/>
  <c r="G30" i="12"/>
  <c r="G29" i="12"/>
  <c r="G28" i="12"/>
  <c r="E10" i="12"/>
  <c r="D10" i="12"/>
  <c r="G12" i="12"/>
  <c r="G13" i="12"/>
  <c r="G16" i="12"/>
  <c r="G11" i="12"/>
  <c r="G10" i="12" l="1"/>
  <c r="D34" i="12"/>
  <c r="E34" i="12"/>
  <c r="G34" i="12"/>
  <c r="D159" i="12" l="1"/>
  <c r="E159" i="12"/>
  <c r="F159" i="12" s="1"/>
  <c r="G159" i="12"/>
  <c r="D178" i="12"/>
  <c r="E178" i="12"/>
  <c r="G178" i="12"/>
  <c r="D173" i="12" l="1"/>
  <c r="E173" i="12"/>
  <c r="G173" i="12"/>
  <c r="F173" i="12" l="1"/>
  <c r="D168" i="12"/>
  <c r="E168" i="12"/>
  <c r="F168" i="12" s="1"/>
  <c r="G168" i="12"/>
  <c r="D79" i="12" l="1"/>
  <c r="D47" i="12" l="1"/>
  <c r="E47" i="12"/>
  <c r="G47" i="12"/>
  <c r="F47" i="12" l="1"/>
  <c r="G27" i="12"/>
  <c r="G26" i="12" s="1"/>
  <c r="D149" i="12" l="1"/>
  <c r="D148" i="12" s="1"/>
  <c r="E149" i="12"/>
  <c r="G149" i="12"/>
  <c r="G148" i="12" s="1"/>
  <c r="D152" i="12"/>
  <c r="D151" i="12" s="1"/>
  <c r="E152" i="12"/>
  <c r="G152" i="12"/>
  <c r="G151" i="12" s="1"/>
  <c r="D162" i="12"/>
  <c r="D161" i="12" s="1"/>
  <c r="E162" i="12"/>
  <c r="G162" i="12"/>
  <c r="G161" i="12" s="1"/>
  <c r="D166" i="12"/>
  <c r="E166" i="12"/>
  <c r="G166" i="12"/>
  <c r="D175" i="12"/>
  <c r="D172" i="12" s="1"/>
  <c r="E175" i="12"/>
  <c r="G175" i="12"/>
  <c r="G172" i="12" s="1"/>
  <c r="D180" i="12"/>
  <c r="D177" i="12" s="1"/>
  <c r="E180" i="12"/>
  <c r="G180" i="12"/>
  <c r="G177" i="12" s="1"/>
  <c r="D145" i="12"/>
  <c r="D144" i="12" s="1"/>
  <c r="E145" i="12"/>
  <c r="G145" i="12"/>
  <c r="G144" i="12" s="1"/>
  <c r="D118" i="12"/>
  <c r="E118" i="12"/>
  <c r="G118" i="12"/>
  <c r="G116" i="12"/>
  <c r="D116" i="12"/>
  <c r="E116" i="12"/>
  <c r="D112" i="12"/>
  <c r="D111" i="12" s="1"/>
  <c r="E112" i="12"/>
  <c r="E111" i="12" s="1"/>
  <c r="G112" i="12"/>
  <c r="G111" i="12" s="1"/>
  <c r="D99" i="12"/>
  <c r="E99" i="12"/>
  <c r="G99" i="12"/>
  <c r="D104" i="12"/>
  <c r="D103" i="12" s="1"/>
  <c r="E104" i="12"/>
  <c r="E103" i="12" s="1"/>
  <c r="G104" i="12"/>
  <c r="G103" i="12" s="1"/>
  <c r="D92" i="12"/>
  <c r="E92" i="12"/>
  <c r="G92" i="12"/>
  <c r="D75" i="12"/>
  <c r="E75" i="12"/>
  <c r="G75" i="12"/>
  <c r="D77" i="12"/>
  <c r="E77" i="12"/>
  <c r="F77" i="12" s="1"/>
  <c r="G77" i="12"/>
  <c r="E79" i="12"/>
  <c r="F79" i="12" s="1"/>
  <c r="G79" i="12"/>
  <c r="D84" i="12"/>
  <c r="E84" i="12"/>
  <c r="G84" i="12"/>
  <c r="D68" i="12"/>
  <c r="E68" i="12"/>
  <c r="G68" i="12"/>
  <c r="D63" i="12"/>
  <c r="E63" i="12"/>
  <c r="G63" i="12"/>
  <c r="D61" i="12"/>
  <c r="E61" i="12"/>
  <c r="G61" i="12"/>
  <c r="D59" i="12"/>
  <c r="E59" i="12"/>
  <c r="G59" i="12"/>
  <c r="F166" i="12" l="1"/>
  <c r="F61" i="12"/>
  <c r="F92" i="12"/>
  <c r="E161" i="12"/>
  <c r="F63" i="12"/>
  <c r="E144" i="12"/>
  <c r="E172" i="12"/>
  <c r="F172" i="12" s="1"/>
  <c r="F175" i="12"/>
  <c r="E148" i="12"/>
  <c r="F148" i="12" s="1"/>
  <c r="F149" i="12"/>
  <c r="F59" i="12"/>
  <c r="F75" i="12"/>
  <c r="E177" i="12"/>
  <c r="F177" i="12" s="1"/>
  <c r="F180" i="12"/>
  <c r="E151" i="12"/>
  <c r="F151" i="12" s="1"/>
  <c r="F152" i="12"/>
  <c r="D115" i="12"/>
  <c r="D158" i="12"/>
  <c r="E158" i="12"/>
  <c r="G158" i="12"/>
  <c r="D41" i="12"/>
  <c r="G65" i="12"/>
  <c r="G58" i="12" s="1"/>
  <c r="E65" i="12"/>
  <c r="D65" i="12"/>
  <c r="D58" i="12" s="1"/>
  <c r="G41" i="12"/>
  <c r="E41" i="12"/>
  <c r="D27" i="12"/>
  <c r="D26" i="12" s="1"/>
  <c r="G141" i="12"/>
  <c r="G140" i="12" s="1"/>
  <c r="G136" i="12"/>
  <c r="G135" i="12" s="1"/>
  <c r="G131" i="12"/>
  <c r="G130" i="12" s="1"/>
  <c r="G165" i="12"/>
  <c r="G164" i="12" s="1"/>
  <c r="G155" i="12"/>
  <c r="G154" i="12" s="1"/>
  <c r="E141" i="12"/>
  <c r="E136" i="12"/>
  <c r="E131" i="12"/>
  <c r="E165" i="12"/>
  <c r="E155" i="12"/>
  <c r="E81" i="12"/>
  <c r="D141" i="12"/>
  <c r="D140" i="12" s="1"/>
  <c r="D136" i="12"/>
  <c r="D135" i="12" s="1"/>
  <c r="D131" i="12"/>
  <c r="D130" i="12" s="1"/>
  <c r="D165" i="12"/>
  <c r="D164" i="12" s="1"/>
  <c r="D155" i="12"/>
  <c r="D154" i="12" s="1"/>
  <c r="E27" i="12"/>
  <c r="G81" i="12"/>
  <c r="G74" i="12" s="1"/>
  <c r="D81" i="12"/>
  <c r="D74" i="12" s="1"/>
  <c r="G115" i="12"/>
  <c r="E115" i="12"/>
  <c r="F158" i="12" l="1"/>
  <c r="E26" i="12"/>
  <c r="F26" i="12" s="1"/>
  <c r="F27" i="12"/>
  <c r="E164" i="12"/>
  <c r="F164" i="12" s="1"/>
  <c r="F165" i="12"/>
  <c r="E154" i="12"/>
  <c r="F154" i="12" s="1"/>
  <c r="F155" i="12"/>
  <c r="E130" i="12"/>
  <c r="F130" i="12" s="1"/>
  <c r="F131" i="12"/>
  <c r="E140" i="12"/>
  <c r="F140" i="12" s="1"/>
  <c r="F141" i="12"/>
  <c r="E135" i="12"/>
  <c r="F135" i="12" s="1"/>
  <c r="F136" i="12"/>
  <c r="F41" i="12"/>
  <c r="E74" i="12"/>
  <c r="F74" i="12" s="1"/>
  <c r="F81" i="12"/>
  <c r="E58" i="12"/>
  <c r="F58" i="12" s="1"/>
  <c r="F65" i="12"/>
  <c r="D40" i="12"/>
  <c r="E40" i="12"/>
  <c r="D147" i="12"/>
  <c r="G147" i="12"/>
  <c r="G40" i="12"/>
  <c r="D129" i="12"/>
  <c r="G129" i="12"/>
  <c r="G14" i="12"/>
  <c r="E14" i="12"/>
  <c r="D14" i="12"/>
  <c r="E129" i="12" l="1"/>
  <c r="F129" i="12" s="1"/>
  <c r="E147" i="12"/>
  <c r="F147" i="12" s="1"/>
  <c r="F40" i="12"/>
  <c r="D128" i="12"/>
  <c r="D127" i="12" s="1"/>
  <c r="G128" i="12"/>
  <c r="G127" i="12" s="1"/>
  <c r="G17" i="12"/>
  <c r="D17" i="12"/>
  <c r="E17" i="12"/>
  <c r="E128" i="12" l="1"/>
  <c r="E127" i="12" l="1"/>
  <c r="F127" i="12" s="1"/>
  <c r="F128" i="12"/>
</calcChain>
</file>

<file path=xl/sharedStrings.xml><?xml version="1.0" encoding="utf-8"?>
<sst xmlns="http://schemas.openxmlformats.org/spreadsheetml/2006/main" count="231" uniqueCount="98">
  <si>
    <t>PRIHODI UKUPNO</t>
  </si>
  <si>
    <t>RASHODI UKUPNO</t>
  </si>
  <si>
    <t>Naziv prihoda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</si>
  <si>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</si>
  <si>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</si>
  <si>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</si>
  <si>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</si>
  <si>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</si>
  <si>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</si>
  <si>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</si>
  <si>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UKUPNI RASHODI</t>
  </si>
  <si>
    <t>Primici od financijske imovine i zaduživanja</t>
  </si>
  <si>
    <t>Izdaci za financijsku imovinu i otplate zajmova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</si>
  <si>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</si>
  <si>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</si>
  <si>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</si>
  <si>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</si>
  <si>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</si>
  <si>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</si>
  <si>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</si>
  <si>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</si>
  <si>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</si>
  <si>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</si>
  <si>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</si>
  <si>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</si>
  <si>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</si>
  <si>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</si>
  <si>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</si>
  <si>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</si>
  <si>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</si>
  <si>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</si>
  <si>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</si>
  <si>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</si>
  <si>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</si>
  <si>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</si>
  <si>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</si>
  <si>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</si>
  <si>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PRIMICI UKUPNO</t>
  </si>
  <si>
    <t>8 Namjenski primici od zaduživanja</t>
  </si>
  <si>
    <t xml:space="preserve">  81 Namjenski primici od zaduživanja</t>
  </si>
  <si>
    <t>IZDACI UKUPNO</t>
  </si>
  <si>
    <t>RAZLIKA - VIŠAK / MANJAK</t>
  </si>
  <si>
    <t>Program A022124</t>
  </si>
  <si>
    <t>JAVNA UPRAVA I ADMINISTRACIJA</t>
  </si>
  <si>
    <t>Aktivnost A022124A212401</t>
  </si>
  <si>
    <t>REDOVNA DJELATNOST PRORAČUNSKIH KORISNIKA</t>
  </si>
  <si>
    <t>Aktivnost A022124A212402</t>
  </si>
  <si>
    <t>PROGRAMSKA DJELATNOST JAVNIH USTANOVA</t>
  </si>
  <si>
    <t>Aktivnost A022124K212401</t>
  </si>
  <si>
    <t>ODRŽAVANJE I OPREMANJE USTANOVA U KULTURI</t>
  </si>
  <si>
    <t>Prihodi od imovine</t>
  </si>
  <si>
    <t>Prihodi od upravnih i administrativnih pristojbi, pristojbi po posebnim propisima i naknada</t>
  </si>
  <si>
    <t>Prihodi od prodaje proizvoda i robe te pruženih usluga, prihodi od donacija i povrati po protestira</t>
  </si>
  <si>
    <t>Kazne, upravne mjere i ostali prihodi</t>
  </si>
  <si>
    <t>SVEUKUPNO RASHODI</t>
  </si>
  <si>
    <t>Financijski rashodi</t>
  </si>
  <si>
    <t>Rashodi za dodatna ulaganja na nefinancijskoj imovini</t>
  </si>
  <si>
    <t>Izvor 1.</t>
  </si>
  <si>
    <t>OPĆI PRIHODI I PRIMICI</t>
  </si>
  <si>
    <t>Izvor 1.1.</t>
  </si>
  <si>
    <t>Izvor 3.</t>
  </si>
  <si>
    <t>VLASTITI PRIHODI</t>
  </si>
  <si>
    <t>Izvor 3.1.</t>
  </si>
  <si>
    <t>Izvor 4.</t>
  </si>
  <si>
    <t>PRIHODI ZA POSEBNE NAMJENE</t>
  </si>
  <si>
    <t>Izvor 4.3.</t>
  </si>
  <si>
    <t>OSTALI PRIHODI ZA POSEBNE NAMJENE</t>
  </si>
  <si>
    <t>Izvor 5.</t>
  </si>
  <si>
    <t>POMOĆI</t>
  </si>
  <si>
    <t>Izvor 5.2.</t>
  </si>
  <si>
    <t>POMOĆI IZ DRUGIH PRORAČUNA</t>
  </si>
  <si>
    <t>Izvor 5.7.</t>
  </si>
  <si>
    <t>FOND SOLIDARNOSTI EUROPSKE UNIJE</t>
  </si>
  <si>
    <t>Izvor 6.</t>
  </si>
  <si>
    <t>DONACIJE</t>
  </si>
  <si>
    <t>Izvor 6.1.</t>
  </si>
  <si>
    <t>Brojčana oznaka</t>
  </si>
  <si>
    <t>08 Rekreacija, kultura i religija</t>
  </si>
  <si>
    <t>083 Službe kulture</t>
  </si>
  <si>
    <t>Gradsko dramsko kazalište Gavella</t>
  </si>
  <si>
    <t>Kapitalni prijenosi</t>
  </si>
  <si>
    <t>Ostali rashodi</t>
  </si>
  <si>
    <t xml:space="preserve">2. RAČUN PRIHODA I RASHODA </t>
  </si>
  <si>
    <t>Rashodi za nabavu neproizvedene dugotrajne imovine</t>
  </si>
  <si>
    <t xml:space="preserve">3.  PRIHODI I RASHODI PO IZVORIMA </t>
  </si>
  <si>
    <t>4. RASHODI PREMA FUNKCIJSKOJ KLASIFIKACIJI</t>
  </si>
  <si>
    <t>1. OPĆI DIO</t>
  </si>
  <si>
    <t>6. RAČUN FINANCIRANJA PREMA IZVORIMA FINANCIRANJA</t>
  </si>
  <si>
    <t>7.  POSEBNI DIO</t>
  </si>
  <si>
    <t>5. RAČUN FINANCIRANJA PREMA EKONOMSKOJ KLASIFIKACIJI</t>
  </si>
  <si>
    <t>Vlastiti izvori</t>
  </si>
  <si>
    <t>Rezultat poslovanja</t>
  </si>
  <si>
    <t>Planirano za 2026.</t>
  </si>
  <si>
    <t>Promjena - iznos</t>
  </si>
  <si>
    <t>Promjena - postotak</t>
  </si>
  <si>
    <t>Novi iznos</t>
  </si>
  <si>
    <t>9 VLASTITI IZVORI</t>
  </si>
  <si>
    <t>I. IZMJENE I DOPUNE FINANCIJSKOG PLANA 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</si>
</sst>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indexed="8"/>
      <name val="Arial"/>
      <family val="2"/>
      <charset val="238"/>
    </font>
    <font>
      <b/>
      <sz val="14"/>
      <color theme="1"/>
      <name val="Arial"/>
      <family val="2"/>
      <charset val="238"/>
    </font>
    <font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11" fillId="0" borderId="3" xfId="0" applyFont="1" applyBorder="1"/>
    <xf numFmtId="4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3" fillId="0" borderId="0" xfId="0" applyFont="1"/>
    <xf numFmtId="0" fontId="12" fillId="0" borderId="3" xfId="0" applyFont="1" applyBorder="1"/>
    <xf numFmtId="3" fontId="1" fillId="0" borderId="3" xfId="0" applyNumberFormat="1" applyFont="1" applyBorder="1" applyAlignment="1">
      <alignment vertical="center"/>
    </xf>
    <xf numFmtId="3" fontId="0" fillId="0" borderId="3" xfId="0" applyNumberFormat="1" applyBorder="1" applyAlignment="1">
      <alignment vertical="center"/>
    </xf>
    <xf numFmtId="3" fontId="0" fillId="0" borderId="3" xfId="0" applyNumberFormat="1" applyBorder="1"/>
    <xf numFmtId="0" fontId="11" fillId="0" borderId="3" xfId="0" applyFont="1" applyBorder="1" applyAlignment="1">
      <alignment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0" fontId="1" fillId="0" borderId="3" xfId="0" applyFont="1" applyBorder="1"/>
    <xf numFmtId="4" fontId="1" fillId="0" borderId="3" xfId="0" applyNumberFormat="1" applyFont="1" applyBorder="1"/>
    <xf numFmtId="3" fontId="6" fillId="2" borderId="4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0" fontId="12" fillId="0" borderId="3" xfId="0" applyFont="1" applyFill="1" applyBorder="1" applyAlignment="1">
      <alignment horizontal="left"/>
    </xf>
    <xf numFmtId="0" fontId="12" fillId="0" borderId="3" xfId="0" applyFont="1" applyFill="1" applyBorder="1"/>
    <xf numFmtId="0" fontId="7" fillId="3" borderId="2" xfId="0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/>
    <xf numFmtId="3" fontId="12" fillId="0" borderId="3" xfId="0" applyNumberFormat="1" applyFont="1" applyBorder="1"/>
    <xf numFmtId="3" fontId="1" fillId="0" borderId="3" xfId="0" applyNumberFormat="1" applyFont="1" applyBorder="1"/>
    <xf numFmtId="3" fontId="6" fillId="0" borderId="4" xfId="0" applyNumberFormat="1" applyFont="1" applyFill="1" applyBorder="1" applyAlignment="1" applyProtection="1">
      <alignment horizontal="right" vertical="center" wrapText="1"/>
    </xf>
    <xf numFmtId="0" fontId="7" fillId="2" borderId="3" xfId="0" applyNumberFormat="1" applyFont="1" applyFill="1" applyBorder="1" applyAlignment="1" applyProtection="1">
      <alignment horizontal="right" vertical="center"/>
    </xf>
    <xf numFmtId="3" fontId="0" fillId="0" borderId="3" xfId="0" applyNumberFormat="1" applyFont="1" applyBorder="1"/>
    <xf numFmtId="0" fontId="0" fillId="0" borderId="3" xfId="0" applyBorder="1" applyAlignment="1">
      <alignment wrapText="1"/>
    </xf>
    <xf numFmtId="3" fontId="12" fillId="0" borderId="3" xfId="0" applyNumberFormat="1" applyFont="1" applyFill="1" applyBorder="1"/>
    <xf numFmtId="0" fontId="9" fillId="0" borderId="1" xfId="0" quotePrefix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0" fillId="0" borderId="3" xfId="0" applyNumberFormat="1" applyFont="1" applyBorder="1" applyAlignment="1">
      <alignment vertical="center"/>
    </xf>
    <xf numFmtId="4" fontId="0" fillId="0" borderId="0" xfId="0" applyNumberFormat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4" fontId="6" fillId="2" borderId="3" xfId="0" applyNumberFormat="1" applyFont="1" applyFill="1" applyBorder="1" applyAlignment="1" applyProtection="1">
      <alignment horizontal="center" vertical="center" wrapText="1"/>
    </xf>
    <xf numFmtId="4" fontId="6" fillId="3" borderId="3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 applyProtection="1"/>
    <xf numFmtId="4" fontId="6" fillId="4" borderId="3" xfId="0" applyNumberFormat="1" applyFont="1" applyFill="1" applyBorder="1" applyAlignment="1" applyProtection="1">
      <alignment horizontal="center" vertical="center" wrapText="1"/>
    </xf>
    <xf numFmtId="4" fontId="6" fillId="2" borderId="3" xfId="0" applyNumberFormat="1" applyFont="1" applyFill="1" applyBorder="1" applyAlignment="1">
      <alignment horizontal="right"/>
    </xf>
    <xf numFmtId="4" fontId="13" fillId="0" borderId="0" xfId="0" applyNumberFormat="1" applyFont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/>
    </xf>
    <xf numFmtId="0" fontId="9" fillId="0" borderId="1" xfId="0" quotePrefix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Border="1" applyAlignment="1">
      <alignment horizontal="left" vertical="center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10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4" fontId="0" fillId="0" borderId="3" xfId="0" applyNumberFormat="1" applyFont="1" applyBorder="1"/>
    <xf numFmtId="0" fontId="0" fillId="0" borderId="0" xfId="0" applyBorder="1"/>
    <xf numFmtId="3" fontId="0" fillId="0" borderId="0" xfId="0" applyNumberFormat="1" applyBorder="1"/>
    <xf numFmtId="4" fontId="0" fillId="0" borderId="0" xfId="0" applyNumberFormat="1" applyBorder="1"/>
    <xf numFmtId="3" fontId="0" fillId="0" borderId="0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abSelected="1" topLeftCell="A94" workbookViewId="0">
      <selection activeCell="A114" sqref="A114:XFD114"/>
    </sheetView>
  </sheetViews>
  <sheetFormatPr defaultRowHeight="15" x14ac:dyDescent="0.25"/>
  <cols>
    <col min="3" max="3" width="44.5703125" customWidth="1"/>
    <col min="4" max="4" width="22.140625" customWidth="1"/>
    <col min="5" max="5" width="22" customWidth="1"/>
    <col min="6" max="6" width="20.42578125" style="73" customWidth="1"/>
    <col min="7" max="7" width="20.28515625" customWidth="1"/>
  </cols>
  <sheetData>
    <row r="1" spans="1:7" s="59" customFormat="1" ht="19.5" x14ac:dyDescent="0.3">
      <c r="A1" s="96" t="s">
        <v>79</v>
      </c>
      <c r="B1" s="96"/>
      <c r="C1" s="96"/>
      <c r="D1" s="96"/>
      <c r="E1" s="96"/>
      <c r="F1" s="96"/>
      <c r="G1" s="96"/>
    </row>
    <row r="2" spans="1:7" ht="27.75" customHeight="1" x14ac:dyDescent="0.25"/>
    <row r="3" spans="1:7" ht="42" customHeight="1" x14ac:dyDescent="0.25">
      <c r="A3" s="97" t="s">
        <v>97</v>
      </c>
      <c r="B3" s="97"/>
      <c r="C3" s="97"/>
      <c r="D3" s="97"/>
      <c r="E3" s="97"/>
      <c r="F3" s="97"/>
      <c r="G3" s="97"/>
    </row>
    <row r="4" spans="1:7" ht="22.5" customHeight="1" x14ac:dyDescent="0.25">
      <c r="A4" s="20"/>
      <c r="B4" s="20"/>
      <c r="C4" s="20"/>
      <c r="D4" s="20"/>
      <c r="E4" s="20"/>
      <c r="F4" s="74"/>
      <c r="G4" s="20"/>
    </row>
    <row r="5" spans="1:7" ht="18" x14ac:dyDescent="0.25">
      <c r="A5" s="83" t="s">
        <v>86</v>
      </c>
      <c r="B5" s="83"/>
      <c r="C5" s="83"/>
      <c r="D5" s="83"/>
      <c r="E5" s="98"/>
      <c r="F5" s="98"/>
      <c r="G5" s="98"/>
    </row>
    <row r="6" spans="1:7" ht="12" customHeight="1" x14ac:dyDescent="0.25">
      <c r="A6" s="20"/>
      <c r="B6" s="20"/>
      <c r="C6" s="20"/>
      <c r="D6" s="20"/>
      <c r="E6" s="4"/>
      <c r="F6" s="75"/>
      <c r="G6" s="4"/>
    </row>
    <row r="7" spans="1:7" ht="15.75" x14ac:dyDescent="0.25">
      <c r="A7" s="86" t="s">
        <v>18</v>
      </c>
      <c r="B7" s="99"/>
      <c r="C7" s="99"/>
      <c r="D7" s="99"/>
      <c r="E7" s="99"/>
      <c r="F7" s="99"/>
      <c r="G7" s="99"/>
    </row>
    <row r="8" spans="1:7" ht="12.75" customHeight="1" x14ac:dyDescent="0.25">
      <c r="A8" s="1"/>
      <c r="B8" s="2"/>
      <c r="C8" s="5"/>
      <c r="D8" s="6"/>
      <c r="E8" s="6"/>
      <c r="F8" s="76"/>
      <c r="G8" s="27" t="s">
        <v>23</v>
      </c>
    </row>
    <row r="9" spans="1:7" ht="19.5" customHeight="1" x14ac:dyDescent="0.25">
      <c r="A9" s="23"/>
      <c r="B9" s="24"/>
      <c r="C9" s="25"/>
      <c r="D9" s="3" t="s">
        <v>92</v>
      </c>
      <c r="E9" s="3" t="s">
        <v>93</v>
      </c>
      <c r="F9" s="77" t="s">
        <v>94</v>
      </c>
      <c r="G9" s="3" t="s">
        <v>95</v>
      </c>
    </row>
    <row r="10" spans="1:7" ht="19.5" customHeight="1" x14ac:dyDescent="0.25">
      <c r="A10" s="100" t="s">
        <v>0</v>
      </c>
      <c r="B10" s="94"/>
      <c r="C10" s="101"/>
      <c r="D10" s="26">
        <f>D11+D12+D13</f>
        <v>5829100</v>
      </c>
      <c r="E10" s="26">
        <f t="shared" ref="E10:F10" si="0">E11+E12+E13</f>
        <v>411100</v>
      </c>
      <c r="F10" s="78">
        <f t="shared" si="0"/>
        <v>7.0950260605433026</v>
      </c>
      <c r="G10" s="26">
        <f>G11+G12+G13</f>
        <v>6240200</v>
      </c>
    </row>
    <row r="11" spans="1:7" ht="19.5" customHeight="1" x14ac:dyDescent="0.25">
      <c r="A11" s="95" t="s">
        <v>24</v>
      </c>
      <c r="B11" s="91"/>
      <c r="C11" s="89"/>
      <c r="D11" s="72">
        <v>5794200</v>
      </c>
      <c r="E11" s="72">
        <v>411100</v>
      </c>
      <c r="F11" s="35">
        <f>E11/D11*100</f>
        <v>7.0950260605433026</v>
      </c>
      <c r="G11" s="72">
        <f>D11+E11</f>
        <v>6205300</v>
      </c>
    </row>
    <row r="12" spans="1:7" ht="19.5" customHeight="1" x14ac:dyDescent="0.25">
      <c r="A12" s="88" t="s">
        <v>25</v>
      </c>
      <c r="B12" s="89"/>
      <c r="C12" s="89"/>
      <c r="D12" s="42"/>
      <c r="E12" s="42"/>
      <c r="F12" s="35"/>
      <c r="G12" s="72">
        <f t="shared" ref="G12:G13" si="1">D12+E12</f>
        <v>0</v>
      </c>
    </row>
    <row r="13" spans="1:7" ht="19.5" customHeight="1" x14ac:dyDescent="0.25">
      <c r="A13" s="69" t="s">
        <v>96</v>
      </c>
      <c r="B13" s="70"/>
      <c r="C13" s="70"/>
      <c r="D13" s="72">
        <v>34900</v>
      </c>
      <c r="E13" s="72">
        <v>0</v>
      </c>
      <c r="F13" s="35">
        <f>E13/D13*100</f>
        <v>0</v>
      </c>
      <c r="G13" s="72">
        <f t="shared" si="1"/>
        <v>34900</v>
      </c>
    </row>
    <row r="14" spans="1:7" ht="19.5" customHeight="1" x14ac:dyDescent="0.25">
      <c r="A14" s="28" t="s">
        <v>1</v>
      </c>
      <c r="B14" s="58"/>
      <c r="C14" s="58"/>
      <c r="D14" s="26">
        <f t="shared" ref="D14:G14" si="2">D15+D16</f>
        <v>5829100</v>
      </c>
      <c r="E14" s="26">
        <f t="shared" si="2"/>
        <v>411100</v>
      </c>
      <c r="F14" s="78"/>
      <c r="G14" s="26">
        <f t="shared" si="2"/>
        <v>6240200</v>
      </c>
    </row>
    <row r="15" spans="1:7" ht="19.5" customHeight="1" x14ac:dyDescent="0.25">
      <c r="A15" s="90" t="s">
        <v>26</v>
      </c>
      <c r="B15" s="91"/>
      <c r="C15" s="91"/>
      <c r="D15" s="44">
        <v>5743600</v>
      </c>
      <c r="E15" s="44">
        <v>411100</v>
      </c>
      <c r="F15" s="35">
        <f>E15/D15*100</f>
        <v>7.1575318615502468</v>
      </c>
      <c r="G15" s="72">
        <f>D15+E15</f>
        <v>6154700</v>
      </c>
    </row>
    <row r="16" spans="1:7" ht="19.5" customHeight="1" x14ac:dyDescent="0.25">
      <c r="A16" s="92" t="s">
        <v>27</v>
      </c>
      <c r="B16" s="89"/>
      <c r="C16" s="89"/>
      <c r="D16" s="44">
        <v>85500</v>
      </c>
      <c r="E16" s="44"/>
      <c r="F16" s="35">
        <f>E16/D16*100</f>
        <v>0</v>
      </c>
      <c r="G16" s="72">
        <f>D16+E16</f>
        <v>85500</v>
      </c>
    </row>
    <row r="17" spans="1:7" ht="19.5" customHeight="1" x14ac:dyDescent="0.25">
      <c r="A17" s="93" t="s">
        <v>41</v>
      </c>
      <c r="B17" s="94"/>
      <c r="C17" s="94"/>
      <c r="D17" s="26">
        <f>D10-D14</f>
        <v>0</v>
      </c>
      <c r="E17" s="26">
        <f>E10-E14</f>
        <v>0</v>
      </c>
      <c r="F17" s="78"/>
      <c r="G17" s="26">
        <f>G10-G14</f>
        <v>0</v>
      </c>
    </row>
    <row r="18" spans="1:7" ht="18" x14ac:dyDescent="0.25">
      <c r="A18" s="20"/>
      <c r="B18" s="18"/>
      <c r="C18" s="18"/>
      <c r="D18" s="19"/>
      <c r="E18" s="19"/>
      <c r="F18" s="79"/>
      <c r="G18" s="19"/>
    </row>
    <row r="19" spans="1:7" ht="18" x14ac:dyDescent="0.25">
      <c r="A19" s="71"/>
      <c r="B19" s="18"/>
      <c r="C19" s="18"/>
      <c r="D19" s="19"/>
      <c r="E19" s="19"/>
      <c r="F19" s="79"/>
      <c r="G19" s="19"/>
    </row>
    <row r="20" spans="1:7" ht="18" x14ac:dyDescent="0.25">
      <c r="A20" s="71"/>
      <c r="B20" s="18"/>
      <c r="C20" s="18"/>
      <c r="D20" s="19"/>
      <c r="E20" s="19"/>
      <c r="F20" s="79"/>
      <c r="G20" s="19"/>
    </row>
    <row r="21" spans="1:7" ht="18" x14ac:dyDescent="0.25">
      <c r="A21" s="83" t="s">
        <v>82</v>
      </c>
      <c r="B21" s="83"/>
      <c r="C21" s="83"/>
      <c r="D21" s="83"/>
      <c r="E21" s="83"/>
      <c r="F21" s="83"/>
      <c r="G21" s="83"/>
    </row>
    <row r="22" spans="1:7" ht="18" x14ac:dyDescent="0.25">
      <c r="A22" s="20"/>
      <c r="B22" s="20"/>
      <c r="C22" s="20"/>
      <c r="D22" s="20"/>
      <c r="E22" s="4"/>
      <c r="F22" s="75"/>
      <c r="G22" s="4"/>
    </row>
    <row r="23" spans="1:7" ht="15.75" x14ac:dyDescent="0.25">
      <c r="A23" s="86" t="s">
        <v>28</v>
      </c>
      <c r="B23" s="86"/>
      <c r="C23" s="86"/>
      <c r="D23" s="86"/>
      <c r="E23" s="86"/>
      <c r="F23" s="86"/>
      <c r="G23" s="86"/>
    </row>
    <row r="24" spans="1:7" ht="18" x14ac:dyDescent="0.25">
      <c r="A24" s="20"/>
      <c r="B24" s="20"/>
      <c r="C24" s="20"/>
      <c r="D24" s="20"/>
      <c r="E24" s="4"/>
      <c r="F24" s="75"/>
      <c r="G24" s="4"/>
    </row>
    <row r="25" spans="1:7" ht="27" customHeight="1" x14ac:dyDescent="0.25">
      <c r="A25" s="17" t="s">
        <v>3</v>
      </c>
      <c r="B25" s="16" t="s">
        <v>4</v>
      </c>
      <c r="C25" s="16" t="s">
        <v>2</v>
      </c>
      <c r="D25" s="17" t="s">
        <v>92</v>
      </c>
      <c r="E25" s="17" t="s">
        <v>93</v>
      </c>
      <c r="F25" s="80" t="s">
        <v>94</v>
      </c>
      <c r="G25" s="17" t="s">
        <v>95</v>
      </c>
    </row>
    <row r="26" spans="1:7" ht="21" customHeight="1" x14ac:dyDescent="0.25">
      <c r="A26" s="30"/>
      <c r="B26" s="30"/>
      <c r="C26" s="32" t="s">
        <v>0</v>
      </c>
      <c r="D26" s="42">
        <f t="shared" ref="D26:G26" si="3">D27+D34</f>
        <v>5829100</v>
      </c>
      <c r="E26" s="42">
        <f t="shared" si="3"/>
        <v>411100</v>
      </c>
      <c r="F26" s="53">
        <f t="shared" ref="F26:F32" si="4">E26/D26*100</f>
        <v>7.0525467053232909</v>
      </c>
      <c r="G26" s="42">
        <f t="shared" si="3"/>
        <v>6240200</v>
      </c>
    </row>
    <row r="27" spans="1:7" x14ac:dyDescent="0.25">
      <c r="A27" s="9">
        <v>6</v>
      </c>
      <c r="B27" s="9"/>
      <c r="C27" s="9" t="s">
        <v>5</v>
      </c>
      <c r="D27" s="42">
        <f t="shared" ref="D27:G27" si="5">SUM(D28:D33)</f>
        <v>5794200</v>
      </c>
      <c r="E27" s="42">
        <f t="shared" si="5"/>
        <v>411100</v>
      </c>
      <c r="F27" s="53">
        <f>E27/D27*100</f>
        <v>7.0950260605433026</v>
      </c>
      <c r="G27" s="42">
        <f t="shared" si="5"/>
        <v>6205300</v>
      </c>
    </row>
    <row r="28" spans="1:7" ht="30" x14ac:dyDescent="0.25">
      <c r="A28" s="9"/>
      <c r="B28" s="37">
        <v>63</v>
      </c>
      <c r="C28" s="38" t="s">
        <v>19</v>
      </c>
      <c r="D28" s="43">
        <v>73500</v>
      </c>
      <c r="E28" s="43">
        <v>-30500</v>
      </c>
      <c r="F28" s="35">
        <f t="shared" si="4"/>
        <v>-41.496598639455783</v>
      </c>
      <c r="G28" s="72">
        <f t="shared" ref="G28:G33" si="6">D28+E28</f>
        <v>43000</v>
      </c>
    </row>
    <row r="29" spans="1:7" x14ac:dyDescent="0.25">
      <c r="A29" s="10"/>
      <c r="B29" s="37">
        <v>64</v>
      </c>
      <c r="C29" s="38" t="s">
        <v>50</v>
      </c>
      <c r="D29" s="43">
        <v>100</v>
      </c>
      <c r="E29" s="43">
        <v>0</v>
      </c>
      <c r="F29" s="35">
        <f t="shared" si="4"/>
        <v>0</v>
      </c>
      <c r="G29" s="72">
        <f t="shared" si="6"/>
        <v>100</v>
      </c>
    </row>
    <row r="30" spans="1:7" ht="45" x14ac:dyDescent="0.25">
      <c r="A30" s="10"/>
      <c r="B30" s="37">
        <v>65</v>
      </c>
      <c r="C30" s="38" t="s">
        <v>51</v>
      </c>
      <c r="D30" s="43">
        <v>216600</v>
      </c>
      <c r="E30" s="43">
        <v>0</v>
      </c>
      <c r="F30" s="35">
        <f t="shared" si="4"/>
        <v>0</v>
      </c>
      <c r="G30" s="72">
        <f t="shared" si="6"/>
        <v>216600</v>
      </c>
    </row>
    <row r="31" spans="1:7" ht="45" x14ac:dyDescent="0.25">
      <c r="A31" s="12"/>
      <c r="B31" s="37">
        <v>66</v>
      </c>
      <c r="C31" s="38" t="s">
        <v>52</v>
      </c>
      <c r="D31" s="43">
        <v>105700</v>
      </c>
      <c r="E31" s="43">
        <v>0</v>
      </c>
      <c r="F31" s="35">
        <f t="shared" si="4"/>
        <v>0</v>
      </c>
      <c r="G31" s="72">
        <f t="shared" si="6"/>
        <v>105700</v>
      </c>
    </row>
    <row r="32" spans="1:7" ht="30" x14ac:dyDescent="0.25">
      <c r="A32" s="12"/>
      <c r="B32" s="37">
        <v>67</v>
      </c>
      <c r="C32" s="38" t="s">
        <v>20</v>
      </c>
      <c r="D32" s="43">
        <v>5398300</v>
      </c>
      <c r="E32" s="43">
        <v>441600</v>
      </c>
      <c r="F32" s="35">
        <f t="shared" si="4"/>
        <v>8.180353074115926</v>
      </c>
      <c r="G32" s="72">
        <f t="shared" si="6"/>
        <v>5839900</v>
      </c>
    </row>
    <row r="33" spans="1:7" x14ac:dyDescent="0.25">
      <c r="A33" s="14"/>
      <c r="B33" s="37">
        <v>68</v>
      </c>
      <c r="C33" s="38" t="s">
        <v>53</v>
      </c>
      <c r="D33" s="43">
        <v>0</v>
      </c>
      <c r="E33" s="43">
        <v>0</v>
      </c>
      <c r="F33" s="35">
        <v>0</v>
      </c>
      <c r="G33" s="72">
        <f t="shared" si="6"/>
        <v>0</v>
      </c>
    </row>
    <row r="34" spans="1:7" x14ac:dyDescent="0.25">
      <c r="A34" s="9">
        <v>9</v>
      </c>
      <c r="B34" s="9"/>
      <c r="C34" s="9" t="s">
        <v>90</v>
      </c>
      <c r="D34" s="42">
        <f t="shared" ref="D34:G34" si="7">SUM(D35)</f>
        <v>34900</v>
      </c>
      <c r="E34" s="42">
        <f t="shared" si="7"/>
        <v>0</v>
      </c>
      <c r="F34" s="53">
        <v>0</v>
      </c>
      <c r="G34" s="42">
        <f t="shared" si="7"/>
        <v>34900</v>
      </c>
    </row>
    <row r="35" spans="1:7" x14ac:dyDescent="0.25">
      <c r="A35" s="9"/>
      <c r="B35" s="37">
        <v>92</v>
      </c>
      <c r="C35" s="38" t="s">
        <v>91</v>
      </c>
      <c r="D35" s="43">
        <v>34900</v>
      </c>
      <c r="E35" s="43">
        <v>0</v>
      </c>
      <c r="F35" s="35">
        <f>E35/D35*100</f>
        <v>0</v>
      </c>
      <c r="G35" s="72">
        <f>D35+E35</f>
        <v>34900</v>
      </c>
    </row>
    <row r="37" spans="1:7" ht="15.75" x14ac:dyDescent="0.25">
      <c r="A37" s="86" t="s">
        <v>29</v>
      </c>
      <c r="B37" s="86"/>
      <c r="C37" s="86"/>
      <c r="D37" s="86"/>
      <c r="E37" s="86"/>
      <c r="F37" s="86"/>
      <c r="G37" s="86"/>
    </row>
    <row r="38" spans="1:7" ht="18" x14ac:dyDescent="0.25">
      <c r="A38" s="20"/>
      <c r="B38" s="20"/>
      <c r="C38" s="20"/>
      <c r="D38" s="20"/>
      <c r="E38" s="4"/>
      <c r="F38" s="75"/>
      <c r="G38" s="4"/>
    </row>
    <row r="39" spans="1:7" ht="26.25" customHeight="1" x14ac:dyDescent="0.25">
      <c r="A39" s="17" t="s">
        <v>3</v>
      </c>
      <c r="B39" s="16" t="s">
        <v>4</v>
      </c>
      <c r="C39" s="16" t="s">
        <v>6</v>
      </c>
      <c r="D39" s="17" t="s">
        <v>92</v>
      </c>
      <c r="E39" s="17" t="s">
        <v>93</v>
      </c>
      <c r="F39" s="80" t="s">
        <v>94</v>
      </c>
      <c r="G39" s="17" t="s">
        <v>95</v>
      </c>
    </row>
    <row r="40" spans="1:7" ht="18" customHeight="1" x14ac:dyDescent="0.25">
      <c r="A40" s="30"/>
      <c r="B40" s="30"/>
      <c r="C40" s="32" t="s">
        <v>1</v>
      </c>
      <c r="D40" s="63">
        <f t="shared" ref="D40:G40" si="8">D41+D47</f>
        <v>5829100</v>
      </c>
      <c r="E40" s="63">
        <f t="shared" si="8"/>
        <v>411100</v>
      </c>
      <c r="F40" s="35">
        <f>E40/D40*100</f>
        <v>7.0525467053232909</v>
      </c>
      <c r="G40" s="63">
        <f t="shared" si="8"/>
        <v>6240200</v>
      </c>
    </row>
    <row r="41" spans="1:7" x14ac:dyDescent="0.25">
      <c r="A41" s="9">
        <v>3</v>
      </c>
      <c r="B41" s="9"/>
      <c r="C41" s="9" t="s">
        <v>7</v>
      </c>
      <c r="D41" s="63">
        <f t="shared" ref="D41:G41" si="9">SUM(D42:D46)</f>
        <v>5743600</v>
      </c>
      <c r="E41" s="63">
        <f t="shared" si="9"/>
        <v>411100</v>
      </c>
      <c r="F41" s="35">
        <f>E41/D41*100</f>
        <v>7.1575318615502468</v>
      </c>
      <c r="G41" s="63">
        <f t="shared" si="9"/>
        <v>6154700</v>
      </c>
    </row>
    <row r="42" spans="1:7" x14ac:dyDescent="0.25">
      <c r="A42" s="9"/>
      <c r="B42" s="36">
        <v>31</v>
      </c>
      <c r="C42" s="36" t="s">
        <v>8</v>
      </c>
      <c r="D42" s="44">
        <v>4630200</v>
      </c>
      <c r="E42" s="44">
        <v>421000</v>
      </c>
      <c r="F42" s="35">
        <f>E42/D42*100</f>
        <v>9.0924798064878409</v>
      </c>
      <c r="G42" s="72">
        <f>D42+E42</f>
        <v>5051200</v>
      </c>
    </row>
    <row r="43" spans="1:7" x14ac:dyDescent="0.25">
      <c r="A43" s="10"/>
      <c r="B43" s="36">
        <v>32</v>
      </c>
      <c r="C43" s="36" t="s">
        <v>15</v>
      </c>
      <c r="D43" s="44">
        <v>1092300</v>
      </c>
      <c r="E43" s="44">
        <v>-9900</v>
      </c>
      <c r="F43" s="35">
        <f>E43/D43*100</f>
        <v>-0.90634441087613304</v>
      </c>
      <c r="G43" s="72">
        <f>D43+E43</f>
        <v>1082400</v>
      </c>
    </row>
    <row r="44" spans="1:7" x14ac:dyDescent="0.25">
      <c r="A44" s="10"/>
      <c r="B44" s="36">
        <v>34</v>
      </c>
      <c r="C44" s="36" t="s">
        <v>55</v>
      </c>
      <c r="D44" s="44">
        <v>21100</v>
      </c>
      <c r="E44" s="44">
        <v>0</v>
      </c>
      <c r="F44" s="35">
        <f>E44/D44*100</f>
        <v>0</v>
      </c>
      <c r="G44" s="72">
        <f>D44+E44</f>
        <v>21100</v>
      </c>
    </row>
    <row r="45" spans="1:7" x14ac:dyDescent="0.25">
      <c r="A45" s="10"/>
      <c r="B45" s="36">
        <v>36</v>
      </c>
      <c r="C45" s="36" t="s">
        <v>80</v>
      </c>
      <c r="D45" s="44">
        <v>0</v>
      </c>
      <c r="E45" s="44">
        <v>0</v>
      </c>
      <c r="F45" s="35">
        <v>0</v>
      </c>
      <c r="G45" s="72">
        <f>D45+E45</f>
        <v>0</v>
      </c>
    </row>
    <row r="46" spans="1:7" ht="19.5" customHeight="1" x14ac:dyDescent="0.25">
      <c r="A46" s="10"/>
      <c r="B46" s="36">
        <v>38</v>
      </c>
      <c r="C46" s="36" t="s">
        <v>81</v>
      </c>
      <c r="D46" s="44">
        <v>0</v>
      </c>
      <c r="E46" s="44">
        <v>0</v>
      </c>
      <c r="F46" s="35">
        <v>0</v>
      </c>
      <c r="G46" s="72">
        <f>D46+E46</f>
        <v>0</v>
      </c>
    </row>
    <row r="47" spans="1:7" ht="27.75" customHeight="1" x14ac:dyDescent="0.25">
      <c r="A47" s="12">
        <v>4</v>
      </c>
      <c r="B47" s="13"/>
      <c r="C47" s="21" t="s">
        <v>9</v>
      </c>
      <c r="D47" s="53">
        <f t="shared" ref="D47:G47" si="10">SUM(D48:D50)</f>
        <v>85500</v>
      </c>
      <c r="E47" s="53">
        <f t="shared" si="10"/>
        <v>0</v>
      </c>
      <c r="F47" s="35">
        <f>E47/D47*100</f>
        <v>0</v>
      </c>
      <c r="G47" s="53">
        <f t="shared" si="10"/>
        <v>85500</v>
      </c>
    </row>
    <row r="48" spans="1:7" ht="25.5" x14ac:dyDescent="0.25">
      <c r="A48" s="12"/>
      <c r="B48" s="65">
        <v>41</v>
      </c>
      <c r="C48" s="22" t="s">
        <v>83</v>
      </c>
      <c r="D48" s="66">
        <v>5000</v>
      </c>
      <c r="E48" s="66"/>
      <c r="F48" s="35">
        <f>E48/D48*100</f>
        <v>0</v>
      </c>
      <c r="G48" s="72">
        <f>D48+E48</f>
        <v>5000</v>
      </c>
    </row>
    <row r="49" spans="1:7" ht="30" x14ac:dyDescent="0.25">
      <c r="A49" s="12"/>
      <c r="B49" s="36">
        <v>42</v>
      </c>
      <c r="C49" s="67" t="s">
        <v>21</v>
      </c>
      <c r="D49" s="44">
        <v>70500</v>
      </c>
      <c r="E49" s="44">
        <v>10000</v>
      </c>
      <c r="F49" s="35">
        <f>E49/D49*100</f>
        <v>14.184397163120568</v>
      </c>
      <c r="G49" s="72">
        <f>D49+E49</f>
        <v>80500</v>
      </c>
    </row>
    <row r="50" spans="1:7" ht="30" x14ac:dyDescent="0.25">
      <c r="A50" s="14"/>
      <c r="B50" s="36">
        <v>45</v>
      </c>
      <c r="C50" s="67" t="s">
        <v>56</v>
      </c>
      <c r="D50" s="44">
        <v>10000</v>
      </c>
      <c r="E50" s="44">
        <v>-10000</v>
      </c>
      <c r="F50" s="35">
        <f>E50/D50*100</f>
        <v>-100</v>
      </c>
      <c r="G50" s="72">
        <f>D50+E50</f>
        <v>0</v>
      </c>
    </row>
    <row r="53" spans="1:7" ht="18" x14ac:dyDescent="0.25">
      <c r="B53" s="87" t="s">
        <v>84</v>
      </c>
      <c r="C53" s="87"/>
      <c r="D53" s="87"/>
      <c r="E53" s="87"/>
      <c r="F53" s="87"/>
      <c r="G53" s="87"/>
    </row>
    <row r="54" spans="1:7" ht="18" x14ac:dyDescent="0.25">
      <c r="C54" s="20"/>
      <c r="D54" s="20"/>
      <c r="E54" s="4"/>
      <c r="F54" s="75"/>
      <c r="G54" s="4"/>
    </row>
    <row r="55" spans="1:7" ht="15.75" x14ac:dyDescent="0.25">
      <c r="C55" s="86" t="s">
        <v>30</v>
      </c>
      <c r="D55" s="86"/>
      <c r="E55" s="86"/>
      <c r="F55" s="86"/>
      <c r="G55" s="86"/>
    </row>
    <row r="56" spans="1:7" ht="18" x14ac:dyDescent="0.25">
      <c r="C56" s="20"/>
      <c r="D56" s="20"/>
      <c r="E56" s="4"/>
      <c r="F56" s="75"/>
      <c r="G56" s="4"/>
    </row>
    <row r="57" spans="1:7" ht="25.5" x14ac:dyDescent="0.25">
      <c r="B57" s="17" t="s">
        <v>76</v>
      </c>
      <c r="C57" s="17" t="s">
        <v>22</v>
      </c>
      <c r="D57" s="17" t="s">
        <v>92</v>
      </c>
      <c r="E57" s="17" t="s">
        <v>93</v>
      </c>
      <c r="F57" s="80" t="s">
        <v>94</v>
      </c>
      <c r="G57" s="17" t="s">
        <v>95</v>
      </c>
    </row>
    <row r="58" spans="1:7" x14ac:dyDescent="0.25">
      <c r="B58" s="52"/>
      <c r="C58" s="32" t="s">
        <v>0</v>
      </c>
      <c r="D58" s="63">
        <f>D59+D61+D63+D65+D68</f>
        <v>5829100</v>
      </c>
      <c r="E58" s="63">
        <f>E59+E61+E63+E65+E68</f>
        <v>411100</v>
      </c>
      <c r="F58" s="53">
        <f>E58/D58*100</f>
        <v>7.0525467053232909</v>
      </c>
      <c r="G58" s="63">
        <f>G59+G61+G63+G65+G68</f>
        <v>6240200</v>
      </c>
    </row>
    <row r="59" spans="1:7" x14ac:dyDescent="0.25">
      <c r="B59" s="52" t="s">
        <v>57</v>
      </c>
      <c r="C59" s="52" t="s">
        <v>58</v>
      </c>
      <c r="D59" s="63">
        <f t="shared" ref="D59:G59" si="11">SUM(D60)</f>
        <v>5398300</v>
      </c>
      <c r="E59" s="63">
        <f t="shared" si="11"/>
        <v>441600</v>
      </c>
      <c r="F59" s="53">
        <f>E59/D59*100</f>
        <v>8.180353074115926</v>
      </c>
      <c r="G59" s="63">
        <f t="shared" si="11"/>
        <v>5839900</v>
      </c>
    </row>
    <row r="60" spans="1:7" x14ac:dyDescent="0.25">
      <c r="B60" s="36" t="s">
        <v>59</v>
      </c>
      <c r="C60" s="36" t="s">
        <v>58</v>
      </c>
      <c r="D60" s="44">
        <v>5398300</v>
      </c>
      <c r="E60" s="44">
        <v>441600</v>
      </c>
      <c r="F60" s="35">
        <f>E60/D60*100</f>
        <v>8.180353074115926</v>
      </c>
      <c r="G60" s="72">
        <f>D60+E60</f>
        <v>5839900</v>
      </c>
    </row>
    <row r="61" spans="1:7" x14ac:dyDescent="0.25">
      <c r="B61" s="52" t="s">
        <v>60</v>
      </c>
      <c r="C61" s="52" t="s">
        <v>61</v>
      </c>
      <c r="D61" s="63">
        <f t="shared" ref="D61:G61" si="12">SUM(D62)</f>
        <v>105800</v>
      </c>
      <c r="E61" s="63">
        <f t="shared" si="12"/>
        <v>0</v>
      </c>
      <c r="F61" s="53">
        <f>E61/D61*100</f>
        <v>0</v>
      </c>
      <c r="G61" s="63">
        <f t="shared" si="12"/>
        <v>105800</v>
      </c>
    </row>
    <row r="62" spans="1:7" x14ac:dyDescent="0.25">
      <c r="B62" s="36" t="s">
        <v>62</v>
      </c>
      <c r="C62" s="36" t="s">
        <v>61</v>
      </c>
      <c r="D62" s="44">
        <v>105800</v>
      </c>
      <c r="E62" s="44">
        <v>0</v>
      </c>
      <c r="F62" s="35">
        <f>E62/D62*100</f>
        <v>0</v>
      </c>
      <c r="G62" s="72">
        <f>D62+E62</f>
        <v>105800</v>
      </c>
    </row>
    <row r="63" spans="1:7" x14ac:dyDescent="0.25">
      <c r="B63" s="52" t="s">
        <v>63</v>
      </c>
      <c r="C63" s="52" t="s">
        <v>64</v>
      </c>
      <c r="D63" s="63">
        <f t="shared" ref="D63:G63" si="13">SUM(D64)</f>
        <v>251500</v>
      </c>
      <c r="E63" s="63">
        <f t="shared" si="13"/>
        <v>0</v>
      </c>
      <c r="F63" s="53">
        <f t="shared" ref="F63:F66" si="14">E63/D63*100</f>
        <v>0</v>
      </c>
      <c r="G63" s="63">
        <f t="shared" si="13"/>
        <v>251500</v>
      </c>
    </row>
    <row r="64" spans="1:7" x14ac:dyDescent="0.25">
      <c r="B64" s="36" t="s">
        <v>65</v>
      </c>
      <c r="C64" s="36" t="s">
        <v>66</v>
      </c>
      <c r="D64" s="44">
        <v>251500</v>
      </c>
      <c r="E64" s="44">
        <v>0</v>
      </c>
      <c r="F64" s="35">
        <f t="shared" si="14"/>
        <v>0</v>
      </c>
      <c r="G64" s="72">
        <f>D64+E64</f>
        <v>251500</v>
      </c>
    </row>
    <row r="65" spans="2:7" x14ac:dyDescent="0.25">
      <c r="B65" s="52" t="s">
        <v>67</v>
      </c>
      <c r="C65" s="52" t="s">
        <v>68</v>
      </c>
      <c r="D65" s="63">
        <f t="shared" ref="D65:G65" si="15">SUM(D66:D67)</f>
        <v>73500</v>
      </c>
      <c r="E65" s="63">
        <f t="shared" si="15"/>
        <v>-30500</v>
      </c>
      <c r="F65" s="53">
        <f t="shared" si="14"/>
        <v>-41.496598639455783</v>
      </c>
      <c r="G65" s="63">
        <f t="shared" si="15"/>
        <v>43000</v>
      </c>
    </row>
    <row r="66" spans="2:7" x14ac:dyDescent="0.25">
      <c r="B66" s="36" t="s">
        <v>69</v>
      </c>
      <c r="C66" s="36" t="s">
        <v>70</v>
      </c>
      <c r="D66" s="44">
        <v>73500</v>
      </c>
      <c r="E66" s="44">
        <v>-30500</v>
      </c>
      <c r="F66" s="102">
        <f t="shared" si="14"/>
        <v>-41.496598639455783</v>
      </c>
      <c r="G66" s="72">
        <f>D66+E66</f>
        <v>43000</v>
      </c>
    </row>
    <row r="67" spans="2:7" x14ac:dyDescent="0.25">
      <c r="B67" s="36" t="s">
        <v>71</v>
      </c>
      <c r="C67" s="36" t="s">
        <v>72</v>
      </c>
      <c r="D67" s="44">
        <v>0</v>
      </c>
      <c r="E67" s="44"/>
      <c r="F67" s="102">
        <v>0</v>
      </c>
      <c r="G67" s="72">
        <f>D67+E67</f>
        <v>0</v>
      </c>
    </row>
    <row r="68" spans="2:7" x14ac:dyDescent="0.25">
      <c r="B68" s="52" t="s">
        <v>73</v>
      </c>
      <c r="C68" s="52" t="s">
        <v>74</v>
      </c>
      <c r="D68" s="63">
        <f t="shared" ref="D68:G68" si="16">SUM(D69)</f>
        <v>0</v>
      </c>
      <c r="E68" s="63">
        <f t="shared" si="16"/>
        <v>0</v>
      </c>
      <c r="F68" s="53">
        <v>0</v>
      </c>
      <c r="G68" s="63">
        <f t="shared" si="16"/>
        <v>0</v>
      </c>
    </row>
    <row r="69" spans="2:7" x14ac:dyDescent="0.25">
      <c r="B69" s="36" t="s">
        <v>75</v>
      </c>
      <c r="C69" s="36" t="s">
        <v>74</v>
      </c>
      <c r="D69" s="44">
        <v>0</v>
      </c>
      <c r="E69" s="44"/>
      <c r="F69" s="35">
        <v>0</v>
      </c>
      <c r="G69" s="72">
        <f>D69+E69</f>
        <v>0</v>
      </c>
    </row>
    <row r="71" spans="2:7" ht="15.75" x14ac:dyDescent="0.25">
      <c r="C71" s="86" t="s">
        <v>31</v>
      </c>
      <c r="D71" s="86"/>
      <c r="E71" s="86"/>
      <c r="F71" s="86"/>
      <c r="G71" s="86"/>
    </row>
    <row r="72" spans="2:7" ht="18" x14ac:dyDescent="0.25">
      <c r="C72" s="20"/>
      <c r="D72" s="20"/>
      <c r="E72" s="4"/>
      <c r="F72" s="75"/>
      <c r="G72" s="4"/>
    </row>
    <row r="73" spans="2:7" ht="25.5" x14ac:dyDescent="0.25">
      <c r="B73" s="17" t="s">
        <v>76</v>
      </c>
      <c r="C73" s="17" t="s">
        <v>22</v>
      </c>
      <c r="D73" s="17" t="s">
        <v>92</v>
      </c>
      <c r="E73" s="17" t="s">
        <v>93</v>
      </c>
      <c r="F73" s="80" t="s">
        <v>94</v>
      </c>
      <c r="G73" s="17" t="s">
        <v>95</v>
      </c>
    </row>
    <row r="74" spans="2:7" x14ac:dyDescent="0.25">
      <c r="B74" s="52"/>
      <c r="C74" s="32" t="s">
        <v>1</v>
      </c>
      <c r="D74" s="63">
        <f t="shared" ref="D74:G74" si="17">D75+D77+D79+D81+D84</f>
        <v>5829100</v>
      </c>
      <c r="E74" s="63">
        <f t="shared" si="17"/>
        <v>411100</v>
      </c>
      <c r="F74" s="53">
        <f t="shared" ref="F74:F75" si="18">E74/D74*100</f>
        <v>7.0525467053232909</v>
      </c>
      <c r="G74" s="63">
        <f t="shared" si="17"/>
        <v>6240200</v>
      </c>
    </row>
    <row r="75" spans="2:7" x14ac:dyDescent="0.25">
      <c r="B75" s="52" t="s">
        <v>57</v>
      </c>
      <c r="C75" s="52" t="s">
        <v>58</v>
      </c>
      <c r="D75" s="63">
        <f t="shared" ref="D75:G75" si="19">SUM(D76)</f>
        <v>5398300</v>
      </c>
      <c r="E75" s="63">
        <f t="shared" si="19"/>
        <v>441600</v>
      </c>
      <c r="F75" s="53">
        <f t="shared" si="18"/>
        <v>8.180353074115926</v>
      </c>
      <c r="G75" s="63">
        <f t="shared" si="19"/>
        <v>5839900</v>
      </c>
    </row>
    <row r="76" spans="2:7" x14ac:dyDescent="0.25">
      <c r="B76" s="36" t="s">
        <v>59</v>
      </c>
      <c r="C76" s="36" t="s">
        <v>58</v>
      </c>
      <c r="D76" s="44">
        <v>5398300</v>
      </c>
      <c r="E76" s="44">
        <v>441600</v>
      </c>
      <c r="F76" s="35">
        <f>E76/D76*100</f>
        <v>8.180353074115926</v>
      </c>
      <c r="G76" s="72">
        <f>D76+E76</f>
        <v>5839900</v>
      </c>
    </row>
    <row r="77" spans="2:7" x14ac:dyDescent="0.25">
      <c r="B77" s="52" t="s">
        <v>60</v>
      </c>
      <c r="C77" s="52" t="s">
        <v>61</v>
      </c>
      <c r="D77" s="63">
        <f t="shared" ref="D77:G77" si="20">SUM(D78)</f>
        <v>105800</v>
      </c>
      <c r="E77" s="63">
        <f t="shared" si="20"/>
        <v>0</v>
      </c>
      <c r="F77" s="53">
        <f t="shared" ref="F77:F82" si="21">E77/D77*100</f>
        <v>0</v>
      </c>
      <c r="G77" s="63">
        <f t="shared" si="20"/>
        <v>105800</v>
      </c>
    </row>
    <row r="78" spans="2:7" x14ac:dyDescent="0.25">
      <c r="B78" s="36" t="s">
        <v>62</v>
      </c>
      <c r="C78" s="36" t="s">
        <v>61</v>
      </c>
      <c r="D78" s="44">
        <v>105800</v>
      </c>
      <c r="E78" s="44"/>
      <c r="F78" s="35">
        <f t="shared" si="21"/>
        <v>0</v>
      </c>
      <c r="G78" s="72">
        <f>D78+E78</f>
        <v>105800</v>
      </c>
    </row>
    <row r="79" spans="2:7" x14ac:dyDescent="0.25">
      <c r="B79" s="52" t="s">
        <v>63</v>
      </c>
      <c r="C79" s="52" t="s">
        <v>64</v>
      </c>
      <c r="D79" s="63">
        <f t="shared" ref="D79:G79" si="22">SUM(D80)</f>
        <v>251500</v>
      </c>
      <c r="E79" s="63">
        <f t="shared" si="22"/>
        <v>0</v>
      </c>
      <c r="F79" s="53">
        <f t="shared" si="21"/>
        <v>0</v>
      </c>
      <c r="G79" s="63">
        <f t="shared" si="22"/>
        <v>251500</v>
      </c>
    </row>
    <row r="80" spans="2:7" x14ac:dyDescent="0.25">
      <c r="B80" s="36" t="s">
        <v>65</v>
      </c>
      <c r="C80" s="36" t="s">
        <v>66</v>
      </c>
      <c r="D80" s="44">
        <v>251500</v>
      </c>
      <c r="E80" s="44"/>
      <c r="F80" s="35">
        <f t="shared" si="21"/>
        <v>0</v>
      </c>
      <c r="G80" s="72">
        <f>D80+E80</f>
        <v>251500</v>
      </c>
    </row>
    <row r="81" spans="1:7" x14ac:dyDescent="0.25">
      <c r="B81" s="52" t="s">
        <v>67</v>
      </c>
      <c r="C81" s="52" t="s">
        <v>68</v>
      </c>
      <c r="D81" s="63">
        <f t="shared" ref="D81:G81" si="23">SUM(D82:D83)</f>
        <v>73500</v>
      </c>
      <c r="E81" s="63">
        <f t="shared" si="23"/>
        <v>-30500</v>
      </c>
      <c r="F81" s="53">
        <f t="shared" si="21"/>
        <v>-41.496598639455783</v>
      </c>
      <c r="G81" s="63">
        <f t="shared" si="23"/>
        <v>43000</v>
      </c>
    </row>
    <row r="82" spans="1:7" x14ac:dyDescent="0.25">
      <c r="B82" s="36" t="s">
        <v>69</v>
      </c>
      <c r="C82" s="36" t="s">
        <v>70</v>
      </c>
      <c r="D82" s="44">
        <v>73500</v>
      </c>
      <c r="E82" s="44">
        <v>-30500</v>
      </c>
      <c r="F82" s="35">
        <f t="shared" si="21"/>
        <v>-41.496598639455783</v>
      </c>
      <c r="G82" s="72">
        <f>D82+E82</f>
        <v>43000</v>
      </c>
    </row>
    <row r="83" spans="1:7" x14ac:dyDescent="0.25">
      <c r="B83" s="36" t="s">
        <v>71</v>
      </c>
      <c r="C83" s="36" t="s">
        <v>72</v>
      </c>
      <c r="D83" s="44">
        <v>0</v>
      </c>
      <c r="E83" s="44"/>
      <c r="F83" s="102">
        <v>0</v>
      </c>
      <c r="G83" s="72">
        <f>D83+E83</f>
        <v>0</v>
      </c>
    </row>
    <row r="84" spans="1:7" x14ac:dyDescent="0.25">
      <c r="B84" s="52" t="s">
        <v>73</v>
      </c>
      <c r="C84" s="52" t="s">
        <v>74</v>
      </c>
      <c r="D84" s="63">
        <f t="shared" ref="D84:G84" si="24">SUM(D85)</f>
        <v>0</v>
      </c>
      <c r="E84" s="63">
        <f t="shared" si="24"/>
        <v>0</v>
      </c>
      <c r="F84" s="53">
        <v>0</v>
      </c>
      <c r="G84" s="63">
        <f t="shared" si="24"/>
        <v>0</v>
      </c>
    </row>
    <row r="85" spans="1:7" x14ac:dyDescent="0.25">
      <c r="B85" s="36" t="s">
        <v>75</v>
      </c>
      <c r="C85" s="36" t="s">
        <v>74</v>
      </c>
      <c r="D85" s="44">
        <v>0</v>
      </c>
      <c r="E85" s="44"/>
      <c r="F85" s="35">
        <v>0</v>
      </c>
      <c r="G85" s="72">
        <f>D85+E85</f>
        <v>0</v>
      </c>
    </row>
    <row r="86" spans="1:7" x14ac:dyDescent="0.25">
      <c r="B86" s="103"/>
      <c r="C86" s="103"/>
      <c r="D86" s="104"/>
      <c r="E86" s="104"/>
      <c r="F86" s="105"/>
      <c r="G86" s="106"/>
    </row>
    <row r="88" spans="1:7" ht="18.75" x14ac:dyDescent="0.25">
      <c r="C88" s="83" t="s">
        <v>85</v>
      </c>
      <c r="D88" s="84"/>
      <c r="E88" s="84"/>
      <c r="F88" s="84"/>
      <c r="G88" s="84"/>
    </row>
    <row r="89" spans="1:7" ht="18" x14ac:dyDescent="0.25">
      <c r="C89" s="20"/>
      <c r="D89" s="20"/>
      <c r="E89" s="4"/>
      <c r="F89" s="75"/>
      <c r="G89" s="4"/>
    </row>
    <row r="90" spans="1:7" x14ac:dyDescent="0.25">
      <c r="C90" s="17" t="s">
        <v>32</v>
      </c>
      <c r="D90" s="17" t="s">
        <v>92</v>
      </c>
      <c r="E90" s="17" t="s">
        <v>93</v>
      </c>
      <c r="F90" s="80" t="s">
        <v>94</v>
      </c>
      <c r="G90" s="17" t="s">
        <v>95</v>
      </c>
    </row>
    <row r="91" spans="1:7" x14ac:dyDescent="0.25">
      <c r="C91" s="9" t="s">
        <v>10</v>
      </c>
      <c r="D91" s="55"/>
      <c r="E91" s="55"/>
      <c r="F91" s="81"/>
      <c r="G91" s="55"/>
    </row>
    <row r="92" spans="1:7" x14ac:dyDescent="0.25">
      <c r="C92" s="9" t="s">
        <v>77</v>
      </c>
      <c r="D92" s="63">
        <f t="shared" ref="D92:G92" si="25">D93</f>
        <v>5829100</v>
      </c>
      <c r="E92" s="63">
        <f t="shared" si="25"/>
        <v>411100</v>
      </c>
      <c r="F92" s="35">
        <f>E92/D92*100</f>
        <v>7.0525467053232909</v>
      </c>
      <c r="G92" s="63">
        <f t="shared" si="25"/>
        <v>6240200</v>
      </c>
    </row>
    <row r="93" spans="1:7" x14ac:dyDescent="0.25">
      <c r="C93" s="39" t="s">
        <v>78</v>
      </c>
      <c r="D93" s="44">
        <v>5829100</v>
      </c>
      <c r="E93" s="44">
        <v>411100</v>
      </c>
      <c r="F93" s="35">
        <f>E93/D93*100</f>
        <v>7.0525467053232909</v>
      </c>
      <c r="G93" s="72">
        <f>D93+E93</f>
        <v>6240200</v>
      </c>
    </row>
    <row r="96" spans="1:7" ht="18" x14ac:dyDescent="0.25">
      <c r="A96" s="83" t="s">
        <v>89</v>
      </c>
      <c r="B96" s="83"/>
      <c r="C96" s="83"/>
      <c r="D96" s="83"/>
      <c r="E96" s="83"/>
      <c r="F96" s="83"/>
      <c r="G96" s="83"/>
    </row>
    <row r="97" spans="1:7" ht="18" x14ac:dyDescent="0.25">
      <c r="A97" s="20"/>
      <c r="B97" s="20"/>
      <c r="C97" s="20"/>
      <c r="D97" s="20"/>
      <c r="E97" s="4"/>
      <c r="F97" s="75"/>
      <c r="G97" s="4"/>
    </row>
    <row r="98" spans="1:7" ht="15.75" customHeight="1" x14ac:dyDescent="0.25">
      <c r="A98" s="17" t="s">
        <v>3</v>
      </c>
      <c r="B98" s="16" t="s">
        <v>4</v>
      </c>
      <c r="C98" s="16" t="s">
        <v>22</v>
      </c>
      <c r="D98" s="17" t="s">
        <v>92</v>
      </c>
      <c r="E98" s="17" t="s">
        <v>93</v>
      </c>
      <c r="F98" s="80" t="s">
        <v>94</v>
      </c>
      <c r="G98" s="17" t="s">
        <v>95</v>
      </c>
    </row>
    <row r="99" spans="1:7" x14ac:dyDescent="0.25">
      <c r="A99" s="30"/>
      <c r="B99" s="31"/>
      <c r="C99" s="29" t="s">
        <v>37</v>
      </c>
      <c r="D99" s="64">
        <f t="shared" ref="D99:G99" si="26">D100</f>
        <v>0</v>
      </c>
      <c r="E99" s="64">
        <f t="shared" si="26"/>
        <v>0</v>
      </c>
      <c r="F99" s="53">
        <v>0</v>
      </c>
      <c r="G99" s="64">
        <f t="shared" si="26"/>
        <v>0</v>
      </c>
    </row>
    <row r="100" spans="1:7" ht="14.25" customHeight="1" x14ac:dyDescent="0.25">
      <c r="A100" s="9">
        <v>8</v>
      </c>
      <c r="B100" s="9"/>
      <c r="C100" s="9" t="s">
        <v>11</v>
      </c>
      <c r="D100" s="7"/>
      <c r="E100" s="7"/>
      <c r="F100" s="53">
        <v>0</v>
      </c>
      <c r="G100" s="7"/>
    </row>
    <row r="101" spans="1:7" x14ac:dyDescent="0.25">
      <c r="A101" s="9"/>
      <c r="B101" s="14">
        <v>84</v>
      </c>
      <c r="C101" s="14" t="s">
        <v>16</v>
      </c>
      <c r="D101" s="7">
        <v>0</v>
      </c>
      <c r="E101" s="7">
        <v>0</v>
      </c>
      <c r="F101" s="35">
        <v>0</v>
      </c>
      <c r="G101" s="72">
        <f>D101+E101</f>
        <v>0</v>
      </c>
    </row>
    <row r="102" spans="1:7" ht="7.5" customHeight="1" x14ac:dyDescent="0.25">
      <c r="A102" s="9"/>
      <c r="B102" s="14"/>
      <c r="C102" s="33"/>
      <c r="D102" s="8"/>
      <c r="E102" s="8"/>
      <c r="F102" s="35"/>
      <c r="G102" s="8"/>
    </row>
    <row r="103" spans="1:7" x14ac:dyDescent="0.25">
      <c r="A103" s="9"/>
      <c r="B103" s="14"/>
      <c r="C103" s="29" t="s">
        <v>40</v>
      </c>
      <c r="D103" s="54">
        <f t="shared" ref="D103:G103" si="27">D104</f>
        <v>0</v>
      </c>
      <c r="E103" s="54">
        <f t="shared" si="27"/>
        <v>0</v>
      </c>
      <c r="F103" s="53">
        <v>0</v>
      </c>
      <c r="G103" s="54">
        <f t="shared" si="27"/>
        <v>0</v>
      </c>
    </row>
    <row r="104" spans="1:7" ht="15" customHeight="1" x14ac:dyDescent="0.25">
      <c r="A104" s="12">
        <v>5</v>
      </c>
      <c r="B104" s="13"/>
      <c r="C104" s="21" t="s">
        <v>12</v>
      </c>
      <c r="D104" s="54">
        <f t="shared" ref="D104:G104" si="28">SUM(D105)</f>
        <v>0</v>
      </c>
      <c r="E104" s="54">
        <f t="shared" si="28"/>
        <v>0</v>
      </c>
      <c r="F104" s="53">
        <v>0</v>
      </c>
      <c r="G104" s="54">
        <f t="shared" si="28"/>
        <v>0</v>
      </c>
    </row>
    <row r="105" spans="1:7" ht="16.5" customHeight="1" x14ac:dyDescent="0.25">
      <c r="A105" s="14"/>
      <c r="B105" s="14">
        <v>54</v>
      </c>
      <c r="C105" s="22" t="s">
        <v>17</v>
      </c>
      <c r="D105" s="7">
        <v>0</v>
      </c>
      <c r="E105" s="7">
        <v>0</v>
      </c>
      <c r="F105" s="35">
        <v>0</v>
      </c>
      <c r="G105" s="72">
        <f>D105+E105</f>
        <v>0</v>
      </c>
    </row>
    <row r="108" spans="1:7" ht="18" x14ac:dyDescent="0.25">
      <c r="C108" s="83" t="s">
        <v>87</v>
      </c>
      <c r="D108" s="83"/>
      <c r="E108" s="83"/>
      <c r="F108" s="83"/>
      <c r="G108" s="83"/>
    </row>
    <row r="109" spans="1:7" ht="18" x14ac:dyDescent="0.25">
      <c r="C109" s="20"/>
      <c r="D109" s="20"/>
      <c r="E109" s="4"/>
      <c r="F109" s="75"/>
      <c r="G109" s="4"/>
    </row>
    <row r="110" spans="1:7" x14ac:dyDescent="0.25">
      <c r="C110" s="16" t="s">
        <v>32</v>
      </c>
      <c r="D110" s="17" t="s">
        <v>92</v>
      </c>
      <c r="E110" s="17" t="s">
        <v>93</v>
      </c>
      <c r="F110" s="80" t="s">
        <v>94</v>
      </c>
      <c r="G110" s="17" t="s">
        <v>95</v>
      </c>
    </row>
    <row r="111" spans="1:7" x14ac:dyDescent="0.25">
      <c r="C111" s="9" t="s">
        <v>37</v>
      </c>
      <c r="D111" s="54">
        <f t="shared" ref="D111:G111" si="29">D112</f>
        <v>0</v>
      </c>
      <c r="E111" s="54">
        <f t="shared" si="29"/>
        <v>0</v>
      </c>
      <c r="F111" s="53">
        <v>0</v>
      </c>
      <c r="G111" s="54">
        <f t="shared" si="29"/>
        <v>0</v>
      </c>
    </row>
    <row r="112" spans="1:7" x14ac:dyDescent="0.25">
      <c r="C112" s="9" t="s">
        <v>38</v>
      </c>
      <c r="D112" s="54">
        <f t="shared" ref="D112:G112" si="30">SUM(D113)</f>
        <v>0</v>
      </c>
      <c r="E112" s="54">
        <f t="shared" si="30"/>
        <v>0</v>
      </c>
      <c r="F112" s="53">
        <v>0</v>
      </c>
      <c r="G112" s="54">
        <f t="shared" si="30"/>
        <v>0</v>
      </c>
    </row>
    <row r="113" spans="2:7" x14ac:dyDescent="0.25">
      <c r="C113" s="15" t="s">
        <v>39</v>
      </c>
      <c r="D113" s="7">
        <v>0</v>
      </c>
      <c r="E113" s="7">
        <v>0</v>
      </c>
      <c r="F113" s="35">
        <v>0</v>
      </c>
      <c r="G113" s="72">
        <f>D113+E113</f>
        <v>0</v>
      </c>
    </row>
    <row r="114" spans="2:7" ht="8.25" customHeight="1" x14ac:dyDescent="0.25">
      <c r="C114" s="15"/>
      <c r="D114" s="8"/>
      <c r="E114" s="8"/>
      <c r="F114" s="35"/>
      <c r="G114" s="8"/>
    </row>
    <row r="115" spans="2:7" x14ac:dyDescent="0.25">
      <c r="C115" s="9" t="s">
        <v>40</v>
      </c>
      <c r="D115" s="54">
        <f t="shared" ref="D115:G115" si="31">D116+D118</f>
        <v>0</v>
      </c>
      <c r="E115" s="54">
        <f t="shared" si="31"/>
        <v>0</v>
      </c>
      <c r="F115" s="53">
        <v>0</v>
      </c>
      <c r="G115" s="54">
        <f t="shared" si="31"/>
        <v>0</v>
      </c>
    </row>
    <row r="116" spans="2:7" x14ac:dyDescent="0.25">
      <c r="C116" s="21" t="s">
        <v>33</v>
      </c>
      <c r="D116" s="54">
        <f t="shared" ref="D116:G116" si="32">SUM(D117)</f>
        <v>0</v>
      </c>
      <c r="E116" s="54">
        <f t="shared" si="32"/>
        <v>0</v>
      </c>
      <c r="F116" s="53">
        <v>0</v>
      </c>
      <c r="G116" s="54">
        <f t="shared" si="32"/>
        <v>0</v>
      </c>
    </row>
    <row r="117" spans="2:7" x14ac:dyDescent="0.25">
      <c r="C117" s="11" t="s">
        <v>34</v>
      </c>
      <c r="D117" s="7">
        <v>0</v>
      </c>
      <c r="E117" s="7">
        <v>0</v>
      </c>
      <c r="F117" s="35">
        <v>0</v>
      </c>
      <c r="G117" s="72">
        <f>D117+E117</f>
        <v>0</v>
      </c>
    </row>
    <row r="118" spans="2:7" x14ac:dyDescent="0.25">
      <c r="C118" s="21" t="s">
        <v>35</v>
      </c>
      <c r="D118" s="54">
        <f t="shared" ref="D118:G118" si="33">SUM(D119)</f>
        <v>0</v>
      </c>
      <c r="E118" s="54">
        <f t="shared" si="33"/>
        <v>0</v>
      </c>
      <c r="F118" s="53">
        <v>0</v>
      </c>
      <c r="G118" s="54">
        <f t="shared" si="33"/>
        <v>0</v>
      </c>
    </row>
    <row r="119" spans="2:7" x14ac:dyDescent="0.25">
      <c r="C119" s="11" t="s">
        <v>36</v>
      </c>
      <c r="D119" s="7">
        <v>0</v>
      </c>
      <c r="E119" s="7">
        <v>0</v>
      </c>
      <c r="F119" s="35">
        <v>0</v>
      </c>
      <c r="G119" s="72">
        <f>D119+E119</f>
        <v>0</v>
      </c>
    </row>
    <row r="122" spans="2:7" x14ac:dyDescent="0.25">
      <c r="B122" s="46"/>
      <c r="C122" s="60"/>
      <c r="D122" s="60"/>
      <c r="E122" s="4"/>
      <c r="F122" s="75"/>
      <c r="G122" s="4"/>
    </row>
    <row r="123" spans="2:7" ht="19.5" x14ac:dyDescent="0.3">
      <c r="B123" s="83" t="s">
        <v>88</v>
      </c>
      <c r="C123" s="85"/>
      <c r="D123" s="85"/>
      <c r="E123" s="85"/>
      <c r="F123" s="85"/>
      <c r="G123" s="85"/>
    </row>
    <row r="124" spans="2:7" x14ac:dyDescent="0.25">
      <c r="B124" s="46"/>
      <c r="C124" s="60"/>
      <c r="D124" s="60"/>
      <c r="E124" s="4"/>
      <c r="F124" s="75"/>
      <c r="G124" s="4"/>
    </row>
    <row r="125" spans="2:7" x14ac:dyDescent="0.25">
      <c r="B125" s="47" t="s">
        <v>13</v>
      </c>
      <c r="C125" s="16" t="s">
        <v>14</v>
      </c>
      <c r="D125" s="17" t="s">
        <v>92</v>
      </c>
      <c r="E125" s="17" t="s">
        <v>93</v>
      </c>
      <c r="F125" s="80" t="s">
        <v>94</v>
      </c>
      <c r="G125" s="17" t="s">
        <v>95</v>
      </c>
    </row>
    <row r="126" spans="2:7" x14ac:dyDescent="0.25">
      <c r="B126" s="48"/>
      <c r="C126" s="40"/>
      <c r="D126" s="40"/>
      <c r="E126" s="40"/>
      <c r="F126" s="82"/>
      <c r="G126" s="40"/>
    </row>
    <row r="127" spans="2:7" x14ac:dyDescent="0.25">
      <c r="B127" s="49"/>
      <c r="C127" s="34" t="s">
        <v>54</v>
      </c>
      <c r="D127" s="61">
        <f t="shared" ref="D127:G127" si="34">D128</f>
        <v>5829100</v>
      </c>
      <c r="E127" s="61">
        <f t="shared" si="34"/>
        <v>411100</v>
      </c>
      <c r="F127" s="53">
        <f t="shared" ref="F127:F131" si="35">E127/D127*100</f>
        <v>7.0525467053232909</v>
      </c>
      <c r="G127" s="61">
        <f t="shared" si="34"/>
        <v>6240200</v>
      </c>
    </row>
    <row r="128" spans="2:7" x14ac:dyDescent="0.25">
      <c r="B128" s="49" t="s">
        <v>42</v>
      </c>
      <c r="C128" s="34" t="s">
        <v>43</v>
      </c>
      <c r="D128" s="61">
        <f>D129+D147+D164</f>
        <v>5829100</v>
      </c>
      <c r="E128" s="61">
        <f>E129+E147+E164</f>
        <v>411100</v>
      </c>
      <c r="F128" s="53">
        <f t="shared" si="35"/>
        <v>7.0525467053232909</v>
      </c>
      <c r="G128" s="61">
        <f>G129+G147+G164</f>
        <v>6240200</v>
      </c>
    </row>
    <row r="129" spans="2:7" ht="39" x14ac:dyDescent="0.25">
      <c r="B129" s="50" t="s">
        <v>44</v>
      </c>
      <c r="C129" s="45" t="s">
        <v>45</v>
      </c>
      <c r="D129" s="61">
        <f t="shared" ref="D129:G129" si="36">D130+D135+D140+D144</f>
        <v>5124000</v>
      </c>
      <c r="E129" s="61">
        <f t="shared" si="36"/>
        <v>440600</v>
      </c>
      <c r="F129" s="53">
        <f t="shared" si="35"/>
        <v>8.5987509758001561</v>
      </c>
      <c r="G129" s="61">
        <f t="shared" si="36"/>
        <v>5564600</v>
      </c>
    </row>
    <row r="130" spans="2:7" x14ac:dyDescent="0.25">
      <c r="B130" s="49" t="s">
        <v>59</v>
      </c>
      <c r="C130" s="34" t="s">
        <v>58</v>
      </c>
      <c r="D130" s="61">
        <f t="shared" ref="D130:G130" si="37">D131</f>
        <v>4998300</v>
      </c>
      <c r="E130" s="61">
        <f t="shared" si="37"/>
        <v>441600</v>
      </c>
      <c r="F130" s="53">
        <f t="shared" si="35"/>
        <v>8.8350039013264503</v>
      </c>
      <c r="G130" s="61">
        <f t="shared" si="37"/>
        <v>5439900</v>
      </c>
    </row>
    <row r="131" spans="2:7" x14ac:dyDescent="0.25">
      <c r="B131" s="49">
        <v>3</v>
      </c>
      <c r="C131" s="34" t="s">
        <v>7</v>
      </c>
      <c r="D131" s="61">
        <f t="shared" ref="D131:G131" si="38">SUM(D132:D134)</f>
        <v>4998300</v>
      </c>
      <c r="E131" s="61">
        <f t="shared" si="38"/>
        <v>441600</v>
      </c>
      <c r="F131" s="53">
        <f t="shared" si="35"/>
        <v>8.8350039013264503</v>
      </c>
      <c r="G131" s="61">
        <f t="shared" si="38"/>
        <v>5439900</v>
      </c>
    </row>
    <row r="132" spans="2:7" x14ac:dyDescent="0.25">
      <c r="B132" s="51">
        <v>31</v>
      </c>
      <c r="C132" s="41" t="s">
        <v>8</v>
      </c>
      <c r="D132" s="62">
        <v>4624200</v>
      </c>
      <c r="E132" s="62">
        <v>421000</v>
      </c>
      <c r="F132" s="35">
        <f>E132/D132*100</f>
        <v>9.10427749664807</v>
      </c>
      <c r="G132" s="72">
        <f>D132+E132</f>
        <v>5045200</v>
      </c>
    </row>
    <row r="133" spans="2:7" x14ac:dyDescent="0.25">
      <c r="B133" s="51">
        <v>32</v>
      </c>
      <c r="C133" s="41" t="s">
        <v>15</v>
      </c>
      <c r="D133" s="62">
        <v>370100</v>
      </c>
      <c r="E133" s="62">
        <v>20600</v>
      </c>
      <c r="F133" s="35">
        <f>E133/D133*100</f>
        <v>5.5660632261550935</v>
      </c>
      <c r="G133" s="72">
        <f>D133+E133</f>
        <v>390700</v>
      </c>
    </row>
    <row r="134" spans="2:7" x14ac:dyDescent="0.25">
      <c r="B134" s="51">
        <v>34</v>
      </c>
      <c r="C134" s="41" t="s">
        <v>55</v>
      </c>
      <c r="D134" s="62">
        <v>4000</v>
      </c>
      <c r="E134" s="62">
        <v>0</v>
      </c>
      <c r="F134" s="35">
        <f>E134/D134*100</f>
        <v>0</v>
      </c>
      <c r="G134" s="72">
        <f>D134+E134</f>
        <v>4000</v>
      </c>
    </row>
    <row r="135" spans="2:7" x14ac:dyDescent="0.25">
      <c r="B135" s="49" t="s">
        <v>62</v>
      </c>
      <c r="C135" s="34" t="s">
        <v>61</v>
      </c>
      <c r="D135" s="61">
        <f t="shared" ref="D135:G135" si="39">D136</f>
        <v>57700</v>
      </c>
      <c r="E135" s="61">
        <f t="shared" si="39"/>
        <v>0</v>
      </c>
      <c r="F135" s="53">
        <f t="shared" ref="F135:F181" si="40">E135/D135*100</f>
        <v>0</v>
      </c>
      <c r="G135" s="61">
        <f t="shared" si="39"/>
        <v>57700</v>
      </c>
    </row>
    <row r="136" spans="2:7" x14ac:dyDescent="0.25">
      <c r="B136" s="49">
        <v>3</v>
      </c>
      <c r="C136" s="34" t="s">
        <v>7</v>
      </c>
      <c r="D136" s="61">
        <f t="shared" ref="D136:G136" si="41">SUM(D137:D139)</f>
        <v>57700</v>
      </c>
      <c r="E136" s="61">
        <f t="shared" si="41"/>
        <v>0</v>
      </c>
      <c r="F136" s="53">
        <f t="shared" si="40"/>
        <v>0</v>
      </c>
      <c r="G136" s="61">
        <f t="shared" si="41"/>
        <v>57700</v>
      </c>
    </row>
    <row r="137" spans="2:7" x14ac:dyDescent="0.25">
      <c r="B137" s="51">
        <v>31</v>
      </c>
      <c r="C137" s="41" t="s">
        <v>8</v>
      </c>
      <c r="D137" s="62">
        <v>6000</v>
      </c>
      <c r="E137" s="62">
        <v>0</v>
      </c>
      <c r="F137" s="35">
        <f t="shared" si="40"/>
        <v>0</v>
      </c>
      <c r="G137" s="72">
        <f>D137+E137</f>
        <v>6000</v>
      </c>
    </row>
    <row r="138" spans="2:7" x14ac:dyDescent="0.25">
      <c r="B138" s="51">
        <v>32</v>
      </c>
      <c r="C138" s="41" t="s">
        <v>15</v>
      </c>
      <c r="D138" s="62">
        <v>50600</v>
      </c>
      <c r="E138" s="62">
        <v>0</v>
      </c>
      <c r="F138" s="35">
        <f t="shared" si="40"/>
        <v>0</v>
      </c>
      <c r="G138" s="72">
        <f>D138+E138</f>
        <v>50600</v>
      </c>
    </row>
    <row r="139" spans="2:7" x14ac:dyDescent="0.25">
      <c r="B139" s="51">
        <v>34</v>
      </c>
      <c r="C139" s="41" t="s">
        <v>55</v>
      </c>
      <c r="D139" s="62">
        <v>1100</v>
      </c>
      <c r="E139" s="62">
        <v>0</v>
      </c>
      <c r="F139" s="35">
        <f t="shared" si="40"/>
        <v>0</v>
      </c>
      <c r="G139" s="72">
        <f>D139+E139</f>
        <v>1100</v>
      </c>
    </row>
    <row r="140" spans="2:7" x14ac:dyDescent="0.25">
      <c r="B140" s="49" t="s">
        <v>65</v>
      </c>
      <c r="C140" s="34" t="s">
        <v>66</v>
      </c>
      <c r="D140" s="61">
        <f t="shared" ref="D140:G140" si="42">D141</f>
        <v>68000</v>
      </c>
      <c r="E140" s="61">
        <f t="shared" si="42"/>
        <v>-1000</v>
      </c>
      <c r="F140" s="53">
        <f t="shared" si="40"/>
        <v>-1.4705882352941175</v>
      </c>
      <c r="G140" s="61">
        <f t="shared" si="42"/>
        <v>67000</v>
      </c>
    </row>
    <row r="141" spans="2:7" x14ac:dyDescent="0.25">
      <c r="B141" s="49">
        <v>3</v>
      </c>
      <c r="C141" s="34" t="s">
        <v>7</v>
      </c>
      <c r="D141" s="61">
        <f t="shared" ref="D141:G141" si="43">SUM(D142:D143)</f>
        <v>68000</v>
      </c>
      <c r="E141" s="61">
        <f t="shared" si="43"/>
        <v>-1000</v>
      </c>
      <c r="F141" s="53">
        <f t="shared" si="40"/>
        <v>-1.4705882352941175</v>
      </c>
      <c r="G141" s="61">
        <f t="shared" si="43"/>
        <v>67000</v>
      </c>
    </row>
    <row r="142" spans="2:7" x14ac:dyDescent="0.25">
      <c r="B142" s="51">
        <v>32</v>
      </c>
      <c r="C142" s="41" t="s">
        <v>15</v>
      </c>
      <c r="D142" s="62">
        <v>52000</v>
      </c>
      <c r="E142" s="62">
        <v>-1000</v>
      </c>
      <c r="F142" s="35">
        <f t="shared" si="40"/>
        <v>-1.9230769230769231</v>
      </c>
      <c r="G142" s="72">
        <f>D142+E142</f>
        <v>51000</v>
      </c>
    </row>
    <row r="143" spans="2:7" x14ac:dyDescent="0.25">
      <c r="B143" s="51">
        <v>34</v>
      </c>
      <c r="C143" s="41" t="s">
        <v>55</v>
      </c>
      <c r="D143" s="62">
        <v>16000</v>
      </c>
      <c r="E143" s="62">
        <v>0</v>
      </c>
      <c r="F143" s="35">
        <f t="shared" si="40"/>
        <v>0</v>
      </c>
      <c r="G143" s="72">
        <f>D143+E143</f>
        <v>16000</v>
      </c>
    </row>
    <row r="144" spans="2:7" x14ac:dyDescent="0.25">
      <c r="B144" s="49" t="s">
        <v>75</v>
      </c>
      <c r="C144" s="34" t="s">
        <v>74</v>
      </c>
      <c r="D144" s="61">
        <f t="shared" ref="D144:G144" si="44">D145</f>
        <v>0</v>
      </c>
      <c r="E144" s="61">
        <f t="shared" si="44"/>
        <v>0</v>
      </c>
      <c r="F144" s="53">
        <v>0</v>
      </c>
      <c r="G144" s="61">
        <f t="shared" si="44"/>
        <v>0</v>
      </c>
    </row>
    <row r="145" spans="2:7" x14ac:dyDescent="0.25">
      <c r="B145" s="49">
        <v>3</v>
      </c>
      <c r="C145" s="34" t="s">
        <v>7</v>
      </c>
      <c r="D145" s="61">
        <f t="shared" ref="D145:G145" si="45">SUM(D146)</f>
        <v>0</v>
      </c>
      <c r="E145" s="61">
        <f t="shared" si="45"/>
        <v>0</v>
      </c>
      <c r="F145" s="53">
        <v>0</v>
      </c>
      <c r="G145" s="61">
        <f t="shared" si="45"/>
        <v>0</v>
      </c>
    </row>
    <row r="146" spans="2:7" x14ac:dyDescent="0.25">
      <c r="B146" s="51">
        <v>32</v>
      </c>
      <c r="C146" s="41" t="s">
        <v>15</v>
      </c>
      <c r="D146" s="62">
        <v>0</v>
      </c>
      <c r="E146" s="62">
        <v>0</v>
      </c>
      <c r="F146" s="35">
        <v>0</v>
      </c>
      <c r="G146" s="72">
        <f>D146+E146</f>
        <v>0</v>
      </c>
    </row>
    <row r="147" spans="2:7" ht="39" x14ac:dyDescent="0.25">
      <c r="B147" s="50" t="s">
        <v>46</v>
      </c>
      <c r="C147" s="45" t="s">
        <v>47</v>
      </c>
      <c r="D147" s="61">
        <f>D148+D151+D154+D158+D161</f>
        <v>604100</v>
      </c>
      <c r="E147" s="61">
        <f>E148+E151+E154+E158+E161</f>
        <v>-29500</v>
      </c>
      <c r="F147" s="53">
        <f t="shared" si="40"/>
        <v>-4.8832974673067371</v>
      </c>
      <c r="G147" s="61">
        <f>G148+G151+G154+G158+G161</f>
        <v>574600</v>
      </c>
    </row>
    <row r="148" spans="2:7" x14ac:dyDescent="0.25">
      <c r="B148" s="49" t="s">
        <v>59</v>
      </c>
      <c r="C148" s="34" t="s">
        <v>58</v>
      </c>
      <c r="D148" s="61">
        <f t="shared" ref="D148:G148" si="46">D149</f>
        <v>350000</v>
      </c>
      <c r="E148" s="61">
        <f t="shared" si="46"/>
        <v>0</v>
      </c>
      <c r="F148" s="53">
        <f t="shared" si="40"/>
        <v>0</v>
      </c>
      <c r="G148" s="61">
        <f t="shared" si="46"/>
        <v>350000</v>
      </c>
    </row>
    <row r="149" spans="2:7" x14ac:dyDescent="0.25">
      <c r="B149" s="49">
        <v>3</v>
      </c>
      <c r="C149" s="34" t="s">
        <v>7</v>
      </c>
      <c r="D149" s="61">
        <f t="shared" ref="D149:G149" si="47">SUM(D150)</f>
        <v>350000</v>
      </c>
      <c r="E149" s="61">
        <f t="shared" si="47"/>
        <v>0</v>
      </c>
      <c r="F149" s="53">
        <f t="shared" si="40"/>
        <v>0</v>
      </c>
      <c r="G149" s="61">
        <f t="shared" si="47"/>
        <v>350000</v>
      </c>
    </row>
    <row r="150" spans="2:7" x14ac:dyDescent="0.25">
      <c r="B150" s="51">
        <v>32</v>
      </c>
      <c r="C150" s="41" t="s">
        <v>15</v>
      </c>
      <c r="D150" s="62">
        <v>350000</v>
      </c>
      <c r="E150" s="62">
        <v>0</v>
      </c>
      <c r="F150" s="35">
        <f t="shared" si="40"/>
        <v>0</v>
      </c>
      <c r="G150" s="72">
        <f>D150+E150</f>
        <v>350000</v>
      </c>
    </row>
    <row r="151" spans="2:7" x14ac:dyDescent="0.25">
      <c r="B151" s="49" t="s">
        <v>62</v>
      </c>
      <c r="C151" s="34" t="s">
        <v>61</v>
      </c>
      <c r="D151" s="61">
        <f t="shared" ref="D151:G151" si="48">D152</f>
        <v>32000</v>
      </c>
      <c r="E151" s="61">
        <f t="shared" si="48"/>
        <v>0</v>
      </c>
      <c r="F151" s="53">
        <f t="shared" si="40"/>
        <v>0</v>
      </c>
      <c r="G151" s="61">
        <f t="shared" si="48"/>
        <v>32000</v>
      </c>
    </row>
    <row r="152" spans="2:7" x14ac:dyDescent="0.25">
      <c r="B152" s="49">
        <v>3</v>
      </c>
      <c r="C152" s="34" t="s">
        <v>7</v>
      </c>
      <c r="D152" s="61">
        <f t="shared" ref="D152:G152" si="49">SUM(D153)</f>
        <v>32000</v>
      </c>
      <c r="E152" s="61">
        <f t="shared" si="49"/>
        <v>0</v>
      </c>
      <c r="F152" s="53">
        <f t="shared" si="40"/>
        <v>0</v>
      </c>
      <c r="G152" s="61">
        <f t="shared" si="49"/>
        <v>32000</v>
      </c>
    </row>
    <row r="153" spans="2:7" x14ac:dyDescent="0.25">
      <c r="B153" s="51">
        <v>32</v>
      </c>
      <c r="C153" s="41" t="s">
        <v>15</v>
      </c>
      <c r="D153" s="62">
        <v>32000</v>
      </c>
      <c r="E153" s="62">
        <v>0</v>
      </c>
      <c r="F153" s="35">
        <f t="shared" si="40"/>
        <v>0</v>
      </c>
      <c r="G153" s="72">
        <f>D153+E153</f>
        <v>32000</v>
      </c>
    </row>
    <row r="154" spans="2:7" x14ac:dyDescent="0.25">
      <c r="B154" s="49" t="s">
        <v>65</v>
      </c>
      <c r="C154" s="34" t="s">
        <v>66</v>
      </c>
      <c r="D154" s="61">
        <f t="shared" ref="D154:G154" si="50">D155</f>
        <v>148600</v>
      </c>
      <c r="E154" s="61">
        <f t="shared" si="50"/>
        <v>1000</v>
      </c>
      <c r="F154" s="53">
        <f t="shared" si="40"/>
        <v>0.67294751009421261</v>
      </c>
      <c r="G154" s="61">
        <f t="shared" si="50"/>
        <v>149600</v>
      </c>
    </row>
    <row r="155" spans="2:7" x14ac:dyDescent="0.25">
      <c r="B155" s="49">
        <v>3</v>
      </c>
      <c r="C155" s="34" t="s">
        <v>7</v>
      </c>
      <c r="D155" s="61">
        <f t="shared" ref="D155:G155" si="51">SUM(D156:D157)</f>
        <v>148600</v>
      </c>
      <c r="E155" s="61">
        <f t="shared" si="51"/>
        <v>1000</v>
      </c>
      <c r="F155" s="53">
        <f t="shared" si="40"/>
        <v>0.67294751009421261</v>
      </c>
      <c r="G155" s="61">
        <f t="shared" si="51"/>
        <v>149600</v>
      </c>
    </row>
    <row r="156" spans="2:7" x14ac:dyDescent="0.25">
      <c r="B156" s="51">
        <v>32</v>
      </c>
      <c r="C156" s="41" t="s">
        <v>15</v>
      </c>
      <c r="D156" s="62">
        <v>148600</v>
      </c>
      <c r="E156" s="62">
        <v>1000</v>
      </c>
      <c r="F156" s="35">
        <f t="shared" si="40"/>
        <v>0.67294751009421261</v>
      </c>
      <c r="G156" s="72">
        <f>D156+E156</f>
        <v>149600</v>
      </c>
    </row>
    <row r="157" spans="2:7" x14ac:dyDescent="0.25">
      <c r="B157" s="51">
        <v>34</v>
      </c>
      <c r="C157" s="41" t="s">
        <v>55</v>
      </c>
      <c r="D157" s="62">
        <v>0</v>
      </c>
      <c r="E157" s="62">
        <v>0</v>
      </c>
      <c r="F157" s="35">
        <v>0</v>
      </c>
      <c r="G157" s="62">
        <v>0</v>
      </c>
    </row>
    <row r="158" spans="2:7" x14ac:dyDescent="0.25">
      <c r="B158" s="49" t="s">
        <v>69</v>
      </c>
      <c r="C158" s="34" t="s">
        <v>70</v>
      </c>
      <c r="D158" s="61">
        <f t="shared" ref="D158:G158" si="52">D159</f>
        <v>73500</v>
      </c>
      <c r="E158" s="61">
        <f t="shared" si="52"/>
        <v>-30500</v>
      </c>
      <c r="F158" s="53">
        <f t="shared" si="40"/>
        <v>-41.496598639455783</v>
      </c>
      <c r="G158" s="61">
        <f t="shared" si="52"/>
        <v>43000</v>
      </c>
    </row>
    <row r="159" spans="2:7" x14ac:dyDescent="0.25">
      <c r="B159" s="49">
        <v>3</v>
      </c>
      <c r="C159" s="34" t="s">
        <v>7</v>
      </c>
      <c r="D159" s="61">
        <f t="shared" ref="D159:G159" si="53">SUM(D160)</f>
        <v>73500</v>
      </c>
      <c r="E159" s="61">
        <f t="shared" si="53"/>
        <v>-30500</v>
      </c>
      <c r="F159" s="53">
        <f t="shared" si="40"/>
        <v>-41.496598639455783</v>
      </c>
      <c r="G159" s="61">
        <f t="shared" si="53"/>
        <v>43000</v>
      </c>
    </row>
    <row r="160" spans="2:7" x14ac:dyDescent="0.25">
      <c r="B160" s="51">
        <v>32</v>
      </c>
      <c r="C160" s="41" t="s">
        <v>15</v>
      </c>
      <c r="D160" s="62">
        <v>73500</v>
      </c>
      <c r="E160" s="62">
        <v>-30500</v>
      </c>
      <c r="F160" s="35">
        <f t="shared" si="40"/>
        <v>-41.496598639455783</v>
      </c>
      <c r="G160" s="72">
        <f>D160+E160</f>
        <v>43000</v>
      </c>
    </row>
    <row r="161" spans="2:7" x14ac:dyDescent="0.25">
      <c r="B161" s="49" t="s">
        <v>75</v>
      </c>
      <c r="C161" s="34" t="s">
        <v>74</v>
      </c>
      <c r="D161" s="61">
        <f t="shared" ref="D161:G161" si="54">D162</f>
        <v>0</v>
      </c>
      <c r="E161" s="61">
        <f t="shared" si="54"/>
        <v>0</v>
      </c>
      <c r="F161" s="53">
        <v>0</v>
      </c>
      <c r="G161" s="61">
        <f t="shared" si="54"/>
        <v>0</v>
      </c>
    </row>
    <row r="162" spans="2:7" x14ac:dyDescent="0.25">
      <c r="B162" s="49">
        <v>3</v>
      </c>
      <c r="C162" s="34" t="s">
        <v>7</v>
      </c>
      <c r="D162" s="61">
        <f t="shared" ref="D162:G162" si="55">SUM(D163)</f>
        <v>0</v>
      </c>
      <c r="E162" s="61">
        <f t="shared" si="55"/>
        <v>0</v>
      </c>
      <c r="F162" s="53">
        <v>0</v>
      </c>
      <c r="G162" s="61">
        <f t="shared" si="55"/>
        <v>0</v>
      </c>
    </row>
    <row r="163" spans="2:7" x14ac:dyDescent="0.25">
      <c r="B163" s="51">
        <v>32</v>
      </c>
      <c r="C163" s="41" t="s">
        <v>15</v>
      </c>
      <c r="D163" s="62">
        <v>0</v>
      </c>
      <c r="E163" s="62">
        <v>0</v>
      </c>
      <c r="F163" s="35">
        <v>0</v>
      </c>
      <c r="G163" s="62">
        <v>0</v>
      </c>
    </row>
    <row r="164" spans="2:7" ht="39" x14ac:dyDescent="0.25">
      <c r="B164" s="50" t="s">
        <v>48</v>
      </c>
      <c r="C164" s="45" t="s">
        <v>49</v>
      </c>
      <c r="D164" s="61">
        <f t="shared" ref="D164:G164" si="56">D165+D172+D177</f>
        <v>101000</v>
      </c>
      <c r="E164" s="61">
        <f t="shared" si="56"/>
        <v>0</v>
      </c>
      <c r="F164" s="53">
        <f t="shared" si="40"/>
        <v>0</v>
      </c>
      <c r="G164" s="61">
        <f t="shared" si="56"/>
        <v>101000</v>
      </c>
    </row>
    <row r="165" spans="2:7" x14ac:dyDescent="0.25">
      <c r="B165" s="49" t="s">
        <v>59</v>
      </c>
      <c r="C165" s="34" t="s">
        <v>58</v>
      </c>
      <c r="D165" s="61">
        <f t="shared" ref="D165:G165" si="57">D166+D168</f>
        <v>50000</v>
      </c>
      <c r="E165" s="61">
        <f t="shared" si="57"/>
        <v>0</v>
      </c>
      <c r="F165" s="53">
        <f t="shared" si="40"/>
        <v>0</v>
      </c>
      <c r="G165" s="61">
        <f t="shared" si="57"/>
        <v>50000</v>
      </c>
    </row>
    <row r="166" spans="2:7" x14ac:dyDescent="0.25">
      <c r="B166" s="49">
        <v>3</v>
      </c>
      <c r="C166" s="34" t="s">
        <v>7</v>
      </c>
      <c r="D166" s="61">
        <f t="shared" ref="D166:G166" si="58">SUM(D167)</f>
        <v>5000</v>
      </c>
      <c r="E166" s="61">
        <f t="shared" si="58"/>
        <v>0</v>
      </c>
      <c r="F166" s="53">
        <f t="shared" si="40"/>
        <v>0</v>
      </c>
      <c r="G166" s="61">
        <f t="shared" si="58"/>
        <v>5000</v>
      </c>
    </row>
    <row r="167" spans="2:7" x14ac:dyDescent="0.25">
      <c r="B167" s="56">
        <v>32</v>
      </c>
      <c r="C167" s="57" t="s">
        <v>15</v>
      </c>
      <c r="D167" s="68">
        <v>5000</v>
      </c>
      <c r="E167" s="68">
        <v>0</v>
      </c>
      <c r="F167" s="35">
        <f t="shared" si="40"/>
        <v>0</v>
      </c>
      <c r="G167" s="72">
        <f>D167+E167</f>
        <v>5000</v>
      </c>
    </row>
    <row r="168" spans="2:7" x14ac:dyDescent="0.25">
      <c r="B168" s="49">
        <v>4</v>
      </c>
      <c r="C168" s="34" t="s">
        <v>9</v>
      </c>
      <c r="D168" s="61">
        <f t="shared" ref="D168:G168" si="59">SUM(D169:D171)</f>
        <v>45000</v>
      </c>
      <c r="E168" s="61">
        <f t="shared" si="59"/>
        <v>0</v>
      </c>
      <c r="F168" s="53">
        <f t="shared" si="40"/>
        <v>0</v>
      </c>
      <c r="G168" s="61">
        <f t="shared" si="59"/>
        <v>45000</v>
      </c>
    </row>
    <row r="169" spans="2:7" x14ac:dyDescent="0.25">
      <c r="B169" s="51">
        <v>41</v>
      </c>
      <c r="C169" s="41" t="s">
        <v>83</v>
      </c>
      <c r="D169" s="62">
        <v>5000</v>
      </c>
      <c r="E169" s="62">
        <v>0</v>
      </c>
      <c r="F169" s="35">
        <f t="shared" si="40"/>
        <v>0</v>
      </c>
      <c r="G169" s="72">
        <f>D169+E169</f>
        <v>5000</v>
      </c>
    </row>
    <row r="170" spans="2:7" x14ac:dyDescent="0.25">
      <c r="B170" s="51">
        <v>42</v>
      </c>
      <c r="C170" s="41" t="s">
        <v>21</v>
      </c>
      <c r="D170" s="62">
        <v>30000</v>
      </c>
      <c r="E170" s="62">
        <v>10000</v>
      </c>
      <c r="F170" s="35">
        <f t="shared" si="40"/>
        <v>33.333333333333329</v>
      </c>
      <c r="G170" s="72">
        <f>D170+E170</f>
        <v>40000</v>
      </c>
    </row>
    <row r="171" spans="2:7" x14ac:dyDescent="0.25">
      <c r="B171" s="51">
        <v>45</v>
      </c>
      <c r="C171" s="41" t="s">
        <v>56</v>
      </c>
      <c r="D171" s="62">
        <v>10000</v>
      </c>
      <c r="E171" s="62">
        <v>-10000</v>
      </c>
      <c r="F171" s="35">
        <f t="shared" si="40"/>
        <v>-100</v>
      </c>
      <c r="G171" s="72">
        <f>D171+E171</f>
        <v>0</v>
      </c>
    </row>
    <row r="172" spans="2:7" x14ac:dyDescent="0.25">
      <c r="B172" s="49" t="s">
        <v>62</v>
      </c>
      <c r="C172" s="34" t="s">
        <v>61</v>
      </c>
      <c r="D172" s="61">
        <f t="shared" ref="D172:G172" si="60">D173+D175</f>
        <v>16100</v>
      </c>
      <c r="E172" s="61">
        <f t="shared" si="60"/>
        <v>0</v>
      </c>
      <c r="F172" s="53">
        <f t="shared" si="40"/>
        <v>0</v>
      </c>
      <c r="G172" s="61">
        <f t="shared" si="60"/>
        <v>16100</v>
      </c>
    </row>
    <row r="173" spans="2:7" x14ac:dyDescent="0.25">
      <c r="B173" s="49">
        <v>3</v>
      </c>
      <c r="C173" s="34" t="s">
        <v>7</v>
      </c>
      <c r="D173" s="61">
        <f t="shared" ref="D173:G173" si="61">SUM(D174)</f>
        <v>10500</v>
      </c>
      <c r="E173" s="61">
        <f t="shared" si="61"/>
        <v>0</v>
      </c>
      <c r="F173" s="53">
        <f t="shared" si="40"/>
        <v>0</v>
      </c>
      <c r="G173" s="61">
        <f t="shared" si="61"/>
        <v>10500</v>
      </c>
    </row>
    <row r="174" spans="2:7" x14ac:dyDescent="0.25">
      <c r="B174" s="51">
        <v>32</v>
      </c>
      <c r="C174" s="41" t="s">
        <v>15</v>
      </c>
      <c r="D174" s="68">
        <v>10500</v>
      </c>
      <c r="E174" s="68"/>
      <c r="F174" s="35">
        <f t="shared" si="40"/>
        <v>0</v>
      </c>
      <c r="G174" s="72">
        <f>D174+E174</f>
        <v>10500</v>
      </c>
    </row>
    <row r="175" spans="2:7" x14ac:dyDescent="0.25">
      <c r="B175" s="49">
        <v>4</v>
      </c>
      <c r="C175" s="34" t="s">
        <v>9</v>
      </c>
      <c r="D175" s="61">
        <f t="shared" ref="D175:G175" si="62">SUM(D176)</f>
        <v>5600</v>
      </c>
      <c r="E175" s="61">
        <f t="shared" si="62"/>
        <v>0</v>
      </c>
      <c r="F175" s="53">
        <f t="shared" si="40"/>
        <v>0</v>
      </c>
      <c r="G175" s="61">
        <f t="shared" si="62"/>
        <v>5600</v>
      </c>
    </row>
    <row r="176" spans="2:7" x14ac:dyDescent="0.25">
      <c r="B176" s="51">
        <v>42</v>
      </c>
      <c r="C176" s="41" t="s">
        <v>21</v>
      </c>
      <c r="D176" s="62">
        <v>5600</v>
      </c>
      <c r="E176" s="62">
        <v>0</v>
      </c>
      <c r="F176" s="35">
        <f t="shared" si="40"/>
        <v>0</v>
      </c>
      <c r="G176" s="72">
        <f>D176+E176</f>
        <v>5600</v>
      </c>
    </row>
    <row r="177" spans="2:7" x14ac:dyDescent="0.25">
      <c r="B177" s="49" t="s">
        <v>65</v>
      </c>
      <c r="C177" s="34" t="s">
        <v>66</v>
      </c>
      <c r="D177" s="61">
        <f t="shared" ref="D177:G177" si="63">D178+D180</f>
        <v>34900</v>
      </c>
      <c r="E177" s="61">
        <f t="shared" si="63"/>
        <v>0</v>
      </c>
      <c r="F177" s="53">
        <f t="shared" si="40"/>
        <v>0</v>
      </c>
      <c r="G177" s="61">
        <f t="shared" si="63"/>
        <v>34900</v>
      </c>
    </row>
    <row r="178" spans="2:7" x14ac:dyDescent="0.25">
      <c r="B178" s="49">
        <v>3</v>
      </c>
      <c r="C178" s="34" t="s">
        <v>7</v>
      </c>
      <c r="D178" s="61">
        <f t="shared" ref="D178:E178" si="64">SUM(D179)</f>
        <v>0</v>
      </c>
      <c r="E178" s="61">
        <f t="shared" si="64"/>
        <v>0</v>
      </c>
      <c r="F178" s="53">
        <v>0</v>
      </c>
      <c r="G178" s="61">
        <f>SUM(G179)</f>
        <v>0</v>
      </c>
    </row>
    <row r="179" spans="2:7" x14ac:dyDescent="0.25">
      <c r="B179" s="51">
        <v>32</v>
      </c>
      <c r="C179" s="41" t="s">
        <v>15</v>
      </c>
      <c r="D179" s="62">
        <v>0</v>
      </c>
      <c r="E179" s="62">
        <v>0</v>
      </c>
      <c r="F179" s="35">
        <v>0</v>
      </c>
      <c r="G179" s="72">
        <f>D179+E179</f>
        <v>0</v>
      </c>
    </row>
    <row r="180" spans="2:7" x14ac:dyDescent="0.25">
      <c r="B180" s="49">
        <v>4</v>
      </c>
      <c r="C180" s="34" t="s">
        <v>9</v>
      </c>
      <c r="D180" s="61">
        <f t="shared" ref="D180:G180" si="65">SUM(D181)</f>
        <v>34900</v>
      </c>
      <c r="E180" s="61">
        <f t="shared" si="65"/>
        <v>0</v>
      </c>
      <c r="F180" s="53">
        <f t="shared" si="40"/>
        <v>0</v>
      </c>
      <c r="G180" s="61">
        <f t="shared" si="65"/>
        <v>34900</v>
      </c>
    </row>
    <row r="181" spans="2:7" x14ac:dyDescent="0.25">
      <c r="B181" s="51">
        <v>42</v>
      </c>
      <c r="C181" s="41" t="s">
        <v>21</v>
      </c>
      <c r="D181" s="62">
        <v>34900</v>
      </c>
      <c r="E181" s="62">
        <v>0</v>
      </c>
      <c r="F181" s="35">
        <f t="shared" si="40"/>
        <v>0</v>
      </c>
      <c r="G181" s="72">
        <f>D181+E181</f>
        <v>34900</v>
      </c>
    </row>
  </sheetData>
  <mergeCells count="20">
    <mergeCell ref="A11:C11"/>
    <mergeCell ref="A1:G1"/>
    <mergeCell ref="A3:G3"/>
    <mergeCell ref="A5:G5"/>
    <mergeCell ref="A7:G7"/>
    <mergeCell ref="A10:C10"/>
    <mergeCell ref="A21:G21"/>
    <mergeCell ref="A23:G23"/>
    <mergeCell ref="A37:G37"/>
    <mergeCell ref="B53:G53"/>
    <mergeCell ref="A12:C12"/>
    <mergeCell ref="A15:C15"/>
    <mergeCell ref="A16:C16"/>
    <mergeCell ref="A17:C17"/>
    <mergeCell ref="C88:G88"/>
    <mergeCell ref="A96:G96"/>
    <mergeCell ref="C108:G108"/>
    <mergeCell ref="B123:G123"/>
    <mergeCell ref="C55:G55"/>
    <mergeCell ref="C71:G71"/>
  </mergeCells>
  <pageMargins left="0.70866141732283472" right="0.70866141732283472" top="0.94488188976377963" bottom="0.74803149606299213" header="0.31496062992125984" footer="0.31496062992125984"/>
  <pageSetup paperSize="9" scale="88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Asja Kišević</cp:lastModifiedBy>
  <cp:lastPrinted>2026-06-09T10:45:00Z</cp:lastPrinted>
  <dcterms:created xsi:type="dcterms:W3CDTF">2022-08-12T12:51:27Z</dcterms:created>
  <dcterms:modified xsi:type="dcterms:W3CDTF">2026-06-09T10:45:03Z</dcterms:modified>
</cp:coreProperties>
</file>